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Academic Departments\Annual Schedules\"/>
    </mc:Choice>
  </mc:AlternateContent>
  <xr:revisionPtr revIDLastSave="0" documentId="8_{B715C343-A6D0-4A2E-8CB2-9885EBD6C360}" xr6:coauthVersionLast="47" xr6:coauthVersionMax="47" xr10:uidLastSave="{00000000-0000-0000-0000-000000000000}"/>
  <bookViews>
    <workbookView xWindow="28680" yWindow="-120" windowWidth="29040" windowHeight="15720" xr2:uid="{3DA33EF1-527E-4B5D-8F71-F440AF634FAC}"/>
  </bookViews>
  <sheets>
    <sheet name="AnnualSchedule" sheetId="1" r:id="rId1"/>
  </sheets>
  <externalReferences>
    <externalReference r:id="rId2"/>
  </externalReferences>
  <definedNames>
    <definedName name="COMM_4002">#REF!</definedName>
    <definedName name="COMM_4006">#REF!</definedName>
    <definedName name="COMM_4010">#REF!</definedName>
    <definedName name="COMM_4016">#REF!</definedName>
    <definedName name="COMM_4020">#REF!</definedName>
    <definedName name="COMM_4030">#REF!</definedName>
    <definedName name="COMM_4032">#REF!</definedName>
    <definedName name="COMM_4035">#REF!</definedName>
    <definedName name="COMM_4045">#REF!</definedName>
    <definedName name="COMM_4050">#REF!</definedName>
    <definedName name="COMM_4140">#REF!</definedName>
    <definedName name="COMM_4144">#REF!</definedName>
    <definedName name="COMM_4145">#REF!</definedName>
    <definedName name="COMM_4150">#REF!</definedName>
    <definedName name="COMM_4155">#REF!</definedName>
    <definedName name="COMM_4200">#REF!</definedName>
    <definedName name="COMM_4203">#REF!</definedName>
    <definedName name="COMM_4206">#REF!</definedName>
    <definedName name="COMM_4220">#REF!</definedName>
    <definedName name="COMM_4222">#REF!</definedName>
    <definedName name="COMM_4226">#REF!</definedName>
    <definedName name="COMM_4235">#REF!</definedName>
    <definedName name="COMM_4270">#REF!</definedName>
    <definedName name="COMM_4301">#REF!</definedName>
    <definedName name="COMM_4318">#REF!</definedName>
    <definedName name="COMM_4320">#REF!</definedName>
    <definedName name="COMM_4321">#REF!</definedName>
    <definedName name="COMM_4323">#REF!</definedName>
    <definedName name="COMM_4324">#REF!</definedName>
    <definedName name="COMM_4325">#REF!</definedName>
    <definedName name="COMM_4326">#REF!</definedName>
    <definedName name="COMM_4327">#REF!</definedName>
    <definedName name="COMM_4701">#REF!</definedName>
    <definedName name="COMM_4900">#REF!</definedName>
    <definedName name="COMM_4901">#REF!</definedName>
    <definedName name="COMM_4902">#REF!</definedName>
    <definedName name="COMM_4904">#REF!</definedName>
    <definedName name="COMM_4905">#REF!</definedName>
    <definedName name="COMM_4920">#REF!</definedName>
    <definedName name="COMM_4980">#REF!</definedName>
    <definedName name="COMM_4991">#REF!</definedName>
    <definedName name="COMM_4992">#REF!</definedName>
    <definedName name="gis_4007">[1]CourseList!$E$2</definedName>
    <definedName name="gis_4070">[1]CourseList!$E$3</definedName>
    <definedName name="gis_4080">[1]CourseList!$E$4</definedName>
    <definedName name="gis_4085">[1]CourseList!$E$5</definedName>
    <definedName name="gis_4100">[1]CourseList!$E$6</definedName>
    <definedName name="gis_4101">[1]CourseList!$E$7</definedName>
    <definedName name="gis_4110">[1]CourseList!$E$8</definedName>
    <definedName name="gis_4200">[1]CourseList!$E$9</definedName>
    <definedName name="gis_4504">[1]CourseList!$E$10</definedName>
    <definedName name="gis_4510">[1]CourseList!$E$11</definedName>
    <definedName name="gis_4520">[1]CourseList!$E$12</definedName>
    <definedName name="gis_4530">[1]CourseList!$E$13</definedName>
    <definedName name="gis_4540">[1]CourseList!$E$14</definedName>
    <definedName name="gis_4570">[1]CourseList!$E$15</definedName>
    <definedName name="GIS_4610">[1]CourseList!$E$16</definedName>
    <definedName name="gis_4620">[1]CourseList!$E$17</definedName>
    <definedName name="gis_4630">[1]CourseList!$E$18</definedName>
    <definedName name="gis_4650">[1]CourseList!$E$19</definedName>
    <definedName name="gis_4655">[1]CourseList!$E$20</definedName>
    <definedName name="gis_4660">[1]CourseList!$E$21</definedName>
    <definedName name="gis_4670">[1]CourseList!$E$22</definedName>
    <definedName name="gis_4680">[1]CourseList!$E$23</definedName>
    <definedName name="gis_4683">[1]CourseList!$E$24</definedName>
    <definedName name="gis_4685">[1]CourseList!$E$25</definedName>
    <definedName name="gis_4687">[1]CourseList!$E$26</definedName>
    <definedName name="gis_4690">[1]CourseList!$E$27</definedName>
    <definedName name="gis_4700">[1]CourseList!$E$28</definedName>
    <definedName name="gis_4701">[1]CourseList!$E$29</definedName>
    <definedName name="gis_47011">[1]CourseList!$E$30</definedName>
    <definedName name="gis_4740">[1]CourseList!$E$31</definedName>
    <definedName name="gis_4750">[1]CourseList!$E$32</definedName>
    <definedName name="gis_4760">[1]CourseList!$E$33</definedName>
    <definedName name="gis_4770">[1]CourseList!$E$34</definedName>
    <definedName name="gis_4860">[1]CourseList!$E$35</definedName>
    <definedName name="gis_4980">[1]CourseList!$E$36</definedName>
    <definedName name="gis_4991">[1]CourseList!$E$37</definedName>
    <definedName name="gis_4992">[1]CourseList!$E$38</definedName>
    <definedName name="_xlnm.Print_Area" localSheetId="0">AnnualSchedule!$A$1:$BM$36</definedName>
    <definedName name="Web_Design_and_Developme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33" i="1" l="1"/>
  <c r="BK33" i="1"/>
  <c r="BJ33" i="1"/>
  <c r="BI33" i="1"/>
  <c r="BH33" i="1"/>
  <c r="BG33" i="1"/>
  <c r="BF33" i="1"/>
  <c r="BE33" i="1"/>
  <c r="BC33" i="1"/>
  <c r="BB33" i="1"/>
  <c r="AZ33" i="1"/>
  <c r="AY33" i="1"/>
  <c r="AX33" i="1"/>
  <c r="AW33" i="1"/>
  <c r="AV33" i="1"/>
  <c r="AU33" i="1"/>
  <c r="AT33" i="1"/>
  <c r="AR33" i="1"/>
  <c r="AQ33" i="1"/>
  <c r="AP33" i="1"/>
  <c r="AO33" i="1"/>
  <c r="AN33" i="1"/>
  <c r="AM33" i="1"/>
  <c r="AL33" i="1"/>
  <c r="AJ33" i="1"/>
  <c r="AI33" i="1"/>
  <c r="AH33" i="1"/>
  <c r="AG33" i="1"/>
  <c r="AF33" i="1"/>
  <c r="AE33" i="1"/>
  <c r="AD33" i="1"/>
  <c r="AC33" i="1"/>
  <c r="AB33" i="1"/>
  <c r="AA33" i="1"/>
  <c r="Z33" i="1"/>
  <c r="Y33" i="1"/>
  <c r="X33" i="1"/>
  <c r="A32" i="1"/>
  <c r="A31" i="1"/>
  <c r="A30" i="1"/>
  <c r="A29" i="1"/>
  <c r="A28" i="1"/>
  <c r="A27" i="1"/>
  <c r="A26" i="1"/>
  <c r="A25" i="1"/>
  <c r="A24" i="1"/>
  <c r="A23" i="1"/>
  <c r="A22" i="1"/>
  <c r="A21" i="1"/>
  <c r="A20" i="1"/>
  <c r="A19" i="1"/>
  <c r="A18" i="1"/>
  <c r="A17" i="1"/>
  <c r="A15" i="1"/>
  <c r="A14" i="1"/>
  <c r="A13" i="1"/>
  <c r="A12" i="1"/>
  <c r="A10" i="1"/>
  <c r="A9" i="1"/>
  <c r="A8" i="1"/>
  <c r="A7" i="1"/>
  <c r="A5" i="1"/>
  <c r="A4" i="1"/>
</calcChain>
</file>

<file path=xl/sharedStrings.xml><?xml version="1.0" encoding="utf-8"?>
<sst xmlns="http://schemas.openxmlformats.org/spreadsheetml/2006/main" count="161" uniqueCount="45">
  <si>
    <t>Annual Schedule for GIS Certificate Program</t>
  </si>
  <si>
    <t>Fall 2019</t>
  </si>
  <si>
    <t>Winter 2020</t>
  </si>
  <si>
    <t>Spring 2020</t>
  </si>
  <si>
    <t>Summer 2020</t>
  </si>
  <si>
    <t>Fall 2020</t>
  </si>
  <si>
    <t>Winter 2021</t>
  </si>
  <si>
    <t>Spring 2021</t>
  </si>
  <si>
    <t>Summer 2021</t>
  </si>
  <si>
    <t>Fall 2021</t>
  </si>
  <si>
    <t>Winter 2022</t>
  </si>
  <si>
    <t>Spring 2022</t>
  </si>
  <si>
    <t>Summer 2022</t>
  </si>
  <si>
    <t>Fall 2022</t>
  </si>
  <si>
    <t>Winter 2023</t>
  </si>
  <si>
    <t>Spring 2023</t>
  </si>
  <si>
    <t>Summer 2023</t>
  </si>
  <si>
    <t>Fall 2023</t>
  </si>
  <si>
    <t>Winter 2024</t>
  </si>
  <si>
    <t>Spring 2024</t>
  </si>
  <si>
    <t>Summer 2024</t>
  </si>
  <si>
    <t>Fall 2024</t>
  </si>
  <si>
    <t>Winter 2025</t>
  </si>
  <si>
    <t>Spring 2025</t>
  </si>
  <si>
    <t>Summer 2025</t>
  </si>
  <si>
    <t>Fall 2025</t>
  </si>
  <si>
    <t>Winter 2026</t>
  </si>
  <si>
    <t>Spring 2026</t>
  </si>
  <si>
    <t>Summer 2026</t>
  </si>
  <si>
    <t>Campus/Hybrid</t>
  </si>
  <si>
    <t>Online</t>
  </si>
  <si>
    <t>Hyflex</t>
  </si>
  <si>
    <t>Online Synch</t>
  </si>
  <si>
    <t>Online Sync</t>
  </si>
  <si>
    <t>Hybrid</t>
  </si>
  <si>
    <t>Core Courses</t>
  </si>
  <si>
    <t>H</t>
  </si>
  <si>
    <t>X</t>
  </si>
  <si>
    <t>GIS and Unmanned Aircraft Systems</t>
  </si>
  <si>
    <t>1*</t>
  </si>
  <si>
    <t>GIS in the Environment</t>
  </si>
  <si>
    <t>Electives</t>
  </si>
  <si>
    <r>
      <rPr>
        <b/>
        <sz val="11"/>
        <color theme="1"/>
        <rFont val="Aptos Narrow"/>
        <family val="2"/>
        <scheme val="minor"/>
      </rPr>
      <t>Updated:</t>
    </r>
    <r>
      <rPr>
        <sz val="11"/>
        <color theme="1"/>
        <rFont val="Aptos Narrow"/>
        <family val="2"/>
        <scheme val="minor"/>
      </rPr>
      <t xml:space="preserve"> 8/16/2024</t>
    </r>
  </si>
  <si>
    <t>Courses may sometimes run on-campus and/or online, or due to enrollment may not be offered in accordance with the University College posted annual schedule. Check the specific quarter’s schedule on the University College’s website to confirm the delivery course mode.</t>
  </si>
  <si>
    <t>*This course may include a travel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</si>
</sst>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theme="1"/>
      <name val="Aptos Narrow"/>
      <family val="2"/>
      <scheme val="minor"/>
    </font>
    <font>
      <u/>
      <sz val="11"/>
      <color theme="10"/>
      <name val="Aptos Narrow"/>
      <family val="2"/>
      <scheme val="minor"/>
    </font>
    <font>
      <b/>
      <sz val="12"/>
      <color theme="1"/>
      <name val="Aptos Narrow"/>
      <family val="2"/>
      <scheme val="minor"/>
    </font>
    <font>
      <b/>
      <sz val="9"/>
      <color theme="1"/>
      <name val="Aptos Narrow"/>
      <family val="2"/>
      <scheme val="minor"/>
    </font>
    <font>
      <sz val="11"/>
      <name val="Aptos Narrow"/>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6EBF6"/>
        <bgColor indexed="64"/>
      </patternFill>
    </fill>
    <fill>
      <patternFill patternType="solid">
        <fgColor rgb="FFFDF0E9"/>
        <bgColor indexed="64"/>
      </patternFill>
    </fill>
    <fill>
      <patternFill patternType="solid">
        <fgColor rgb="FFE7F1F9"/>
        <bgColor indexed="64"/>
      </patternFill>
    </fill>
    <fill>
      <patternFill patternType="solid">
        <fgColor rgb="FFCCCCFF"/>
        <bgColor indexed="64"/>
      </patternFill>
    </fill>
  </fills>
  <borders count="28">
    <border>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5" fillId="0" borderId="0" applyNumberFormat="0" applyFill="0" applyBorder="0" applyAlignment="0" applyProtection="0"/>
  </cellStyleXfs>
  <cellXfs count="117">
    <xf numFmtId="0" fontId="0" fillId="0" borderId="0" xfId="0"/>
    <xf numFmtId="0" fontId="6" fillId="0" borderId="1" xfId="0" applyFont="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6" fillId="0" borderId="8" xfId="0" applyFont="1" applyBorder="1" applyAlignment="1">
      <alignment horizontal="center" vertical="center" wrapText="1"/>
    </xf>
    <xf numFmtId="0" fontId="4" fillId="5" borderId="9" xfId="0" applyFont="1" applyFill="1" applyBorder="1" applyAlignment="1">
      <alignment vertical="center" wrapText="1"/>
    </xf>
    <xf numFmtId="0" fontId="4" fillId="5" borderId="10" xfId="0" applyFont="1" applyFill="1" applyBorder="1" applyAlignment="1">
      <alignment vertical="center" wrapText="1"/>
    </xf>
    <xf numFmtId="0" fontId="4" fillId="5" borderId="11" xfId="0" applyFont="1" applyFill="1" applyBorder="1" applyAlignment="1">
      <alignment vertical="center" wrapText="1"/>
    </xf>
    <xf numFmtId="0" fontId="4" fillId="5" borderId="12"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0" xfId="0" applyAlignment="1">
      <alignment vertical="center" wrapText="1"/>
    </xf>
    <xf numFmtId="0" fontId="4" fillId="5" borderId="16" xfId="0" applyFont="1" applyFill="1" applyBorder="1" applyAlignment="1">
      <alignment horizontal="center"/>
    </xf>
    <xf numFmtId="0" fontId="4" fillId="5" borderId="9"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vertical="center"/>
    </xf>
    <xf numFmtId="0" fontId="4" fillId="5" borderId="12" xfId="0" applyFont="1" applyFill="1" applyBorder="1" applyAlignment="1">
      <alignment horizontal="center" vertical="center"/>
    </xf>
    <xf numFmtId="0" fontId="4" fillId="5" borderId="10" xfId="0" applyFont="1" applyFill="1" applyBorder="1" applyAlignment="1">
      <alignment vertical="center"/>
    </xf>
    <xf numFmtId="0" fontId="4" fillId="5" borderId="12" xfId="0" applyFont="1" applyFill="1" applyBorder="1" applyAlignment="1">
      <alignment vertical="center"/>
    </xf>
    <xf numFmtId="0" fontId="4" fillId="5" borderId="14" xfId="0" applyFont="1" applyFill="1" applyBorder="1" applyAlignment="1">
      <alignment vertical="center"/>
    </xf>
    <xf numFmtId="0" fontId="4" fillId="5" borderId="15" xfId="0" applyFont="1" applyFill="1" applyBorder="1" applyAlignment="1">
      <alignment vertical="center"/>
    </xf>
    <xf numFmtId="0" fontId="5" fillId="6" borderId="16" xfId="4" applyFill="1" applyBorder="1" applyAlignment="1">
      <alignment horizontal="left"/>
    </xf>
    <xf numFmtId="0" fontId="0" fillId="6" borderId="9" xfId="0" applyFill="1"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6" borderId="14"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5" borderId="14" xfId="0" applyFill="1" applyBorder="1" applyAlignment="1">
      <alignment horizontal="center"/>
    </xf>
    <xf numFmtId="0" fontId="5" fillId="7" borderId="8" xfId="4" applyFill="1" applyBorder="1" applyAlignment="1">
      <alignment horizontal="left"/>
    </xf>
    <xf numFmtId="0" fontId="0" fillId="7" borderId="17" xfId="0" applyFill="1" applyBorder="1" applyAlignment="1">
      <alignment horizontal="center"/>
    </xf>
    <xf numFmtId="0" fontId="0" fillId="7" borderId="18" xfId="0" applyFill="1" applyBorder="1" applyAlignment="1">
      <alignment horizontal="center"/>
    </xf>
    <xf numFmtId="0" fontId="0" fillId="7" borderId="19" xfId="0" applyFill="1" applyBorder="1" applyAlignment="1">
      <alignment horizontal="center"/>
    </xf>
    <xf numFmtId="0" fontId="0" fillId="7" borderId="20" xfId="0" applyFill="1" applyBorder="1" applyAlignment="1">
      <alignment horizontal="center"/>
    </xf>
    <xf numFmtId="0" fontId="0" fillId="7" borderId="12" xfId="0" applyFill="1" applyBorder="1" applyAlignment="1">
      <alignment horizontal="center"/>
    </xf>
    <xf numFmtId="0" fontId="0" fillId="7" borderId="21" xfId="0" applyFill="1" applyBorder="1" applyAlignment="1">
      <alignment horizontal="center"/>
    </xf>
    <xf numFmtId="0" fontId="5" fillId="7" borderId="16" xfId="4" applyFill="1" applyBorder="1" applyAlignment="1">
      <alignment horizontal="left"/>
    </xf>
    <xf numFmtId="0" fontId="0" fillId="7" borderId="9"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4" xfId="0" applyFill="1" applyBorder="1" applyAlignment="1">
      <alignment horizontal="center"/>
    </xf>
    <xf numFmtId="0" fontId="5" fillId="7" borderId="16" xfId="4" applyFill="1" applyBorder="1" applyAlignment="1"/>
    <xf numFmtId="0" fontId="0" fillId="7" borderId="9" xfId="0" applyFill="1" applyBorder="1"/>
    <xf numFmtId="0" fontId="0" fillId="7" borderId="10" xfId="0" applyFill="1" applyBorder="1"/>
    <xf numFmtId="0" fontId="0" fillId="7" borderId="11" xfId="0" applyFill="1" applyBorder="1"/>
    <xf numFmtId="0" fontId="0" fillId="7" borderId="12" xfId="0" applyFill="1" applyBorder="1"/>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7" borderId="14" xfId="0" applyFill="1" applyBorder="1" applyAlignment="1">
      <alignment horizontal="center" vertical="center"/>
    </xf>
    <xf numFmtId="0" fontId="5" fillId="8" borderId="16" xfId="4" applyFill="1" applyBorder="1" applyAlignment="1">
      <alignment horizontal="left"/>
    </xf>
    <xf numFmtId="0" fontId="0" fillId="8" borderId="9" xfId="0" applyFill="1" applyBorder="1" applyAlignment="1">
      <alignment horizontal="center"/>
    </xf>
    <xf numFmtId="0" fontId="0" fillId="8" borderId="10" xfId="0" applyFill="1" applyBorder="1" applyAlignment="1">
      <alignment horizontal="center"/>
    </xf>
    <xf numFmtId="0" fontId="0" fillId="8" borderId="11" xfId="0" applyFill="1" applyBorder="1" applyAlignment="1">
      <alignment horizontal="center"/>
    </xf>
    <xf numFmtId="0" fontId="0" fillId="8" borderId="12" xfId="0" applyFill="1" applyBorder="1" applyAlignment="1">
      <alignment horizontal="center"/>
    </xf>
    <xf numFmtId="0" fontId="8" fillId="8" borderId="11" xfId="0" applyFont="1" applyFill="1" applyBorder="1" applyAlignment="1">
      <alignment horizontal="center"/>
    </xf>
    <xf numFmtId="0" fontId="8" fillId="8" borderId="12" xfId="0" applyFont="1" applyFill="1" applyBorder="1" applyAlignment="1">
      <alignment horizontal="center"/>
    </xf>
    <xf numFmtId="0" fontId="8" fillId="8" borderId="9" xfId="0" applyFont="1" applyFill="1" applyBorder="1" applyAlignment="1">
      <alignment horizontal="center"/>
    </xf>
    <xf numFmtId="0" fontId="8" fillId="8" borderId="12" xfId="1" applyFont="1" applyFill="1" applyBorder="1" applyAlignment="1">
      <alignment horizontal="center"/>
    </xf>
    <xf numFmtId="0" fontId="8" fillId="8" borderId="14" xfId="0" applyFont="1" applyFill="1" applyBorder="1" applyAlignment="1">
      <alignment horizontal="center"/>
    </xf>
    <xf numFmtId="0" fontId="8" fillId="8" borderId="12" xfId="2" applyFont="1" applyFill="1" applyBorder="1" applyAlignment="1">
      <alignment horizontal="center"/>
    </xf>
    <xf numFmtId="0" fontId="8" fillId="8" borderId="11" xfId="1" applyFont="1" applyFill="1" applyBorder="1" applyAlignment="1">
      <alignment horizontal="center"/>
    </xf>
    <xf numFmtId="0" fontId="8" fillId="8" borderId="11" xfId="2" applyFont="1" applyFill="1" applyBorder="1" applyAlignment="1">
      <alignment horizontal="center"/>
    </xf>
    <xf numFmtId="0" fontId="8" fillId="8" borderId="12" xfId="3" applyFont="1" applyFill="1" applyBorder="1" applyAlignment="1">
      <alignment horizontal="center"/>
    </xf>
    <xf numFmtId="0" fontId="0" fillId="9" borderId="9" xfId="0" applyFill="1" applyBorder="1" applyAlignment="1">
      <alignment horizontal="center"/>
    </xf>
    <xf numFmtId="0" fontId="0" fillId="9" borderId="10" xfId="0" applyFill="1" applyBorder="1" applyAlignment="1">
      <alignment horizontal="center"/>
    </xf>
    <xf numFmtId="0" fontId="0" fillId="9" borderId="11" xfId="0" applyFill="1" applyBorder="1" applyAlignment="1">
      <alignment horizontal="center"/>
    </xf>
    <xf numFmtId="0" fontId="0" fillId="9" borderId="12" xfId="0" applyFill="1" applyBorder="1" applyAlignment="1">
      <alignment horizontal="center"/>
    </xf>
    <xf numFmtId="0" fontId="4" fillId="5" borderId="8" xfId="0" applyFont="1"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0" fillId="5" borderId="20" xfId="0" applyFill="1" applyBorder="1" applyAlignment="1">
      <alignment horizontal="center"/>
    </xf>
    <xf numFmtId="0" fontId="0" fillId="5" borderId="21" xfId="0" applyFill="1" applyBorder="1" applyAlignment="1">
      <alignment horizontal="center"/>
    </xf>
    <xf numFmtId="0" fontId="5" fillId="10" borderId="8" xfId="4" applyFill="1" applyBorder="1" applyAlignment="1">
      <alignment horizontal="left"/>
    </xf>
    <xf numFmtId="0" fontId="0" fillId="10" borderId="17" xfId="0" applyFill="1" applyBorder="1" applyAlignment="1">
      <alignment horizontal="center"/>
    </xf>
    <xf numFmtId="0" fontId="0" fillId="10" borderId="18" xfId="0" applyFill="1" applyBorder="1" applyAlignment="1">
      <alignment horizontal="center"/>
    </xf>
    <xf numFmtId="0" fontId="0" fillId="10" borderId="19" xfId="0" applyFill="1" applyBorder="1" applyAlignment="1">
      <alignment horizontal="center"/>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0" fontId="5" fillId="10" borderId="16" xfId="4" applyFill="1" applyBorder="1" applyAlignment="1">
      <alignment horizontal="left"/>
    </xf>
    <xf numFmtId="0" fontId="0" fillId="10" borderId="9" xfId="0" applyFill="1" applyBorder="1" applyAlignment="1">
      <alignment horizontal="center"/>
    </xf>
    <xf numFmtId="0" fontId="0" fillId="10" borderId="10" xfId="0" applyFill="1" applyBorder="1" applyAlignment="1">
      <alignment horizontal="center"/>
    </xf>
    <xf numFmtId="0" fontId="0" fillId="10" borderId="11" xfId="0" applyFill="1" applyBorder="1" applyAlignment="1">
      <alignment horizontal="center"/>
    </xf>
    <xf numFmtId="0" fontId="0" fillId="10" borderId="14" xfId="0" applyFill="1" applyBorder="1" applyAlignment="1">
      <alignment horizontal="center"/>
    </xf>
    <xf numFmtId="0" fontId="5" fillId="10" borderId="22" xfId="4" applyFill="1" applyBorder="1" applyAlignment="1">
      <alignment horizontal="left"/>
    </xf>
    <xf numFmtId="0" fontId="0" fillId="10" borderId="23" xfId="0" applyFill="1" applyBorder="1" applyAlignment="1">
      <alignment horizontal="center"/>
    </xf>
    <xf numFmtId="0" fontId="0" fillId="10" borderId="24" xfId="0" applyFill="1" applyBorder="1" applyAlignment="1">
      <alignment horizontal="center"/>
    </xf>
    <xf numFmtId="0" fontId="0" fillId="10" borderId="25" xfId="0" applyFill="1" applyBorder="1" applyAlignment="1">
      <alignment horizontal="center"/>
    </xf>
    <xf numFmtId="0" fontId="0" fillId="10" borderId="26" xfId="0" applyFill="1" applyBorder="1" applyAlignment="1">
      <alignment horizontal="center"/>
    </xf>
    <xf numFmtId="0" fontId="0" fillId="10" borderId="27" xfId="0" applyFill="1" applyBorder="1" applyAlignment="1">
      <alignment horizontal="center"/>
    </xf>
    <xf numFmtId="0" fontId="0" fillId="0" borderId="0" xfId="0" applyAlignment="1">
      <alignment horizontal="left"/>
    </xf>
    <xf numFmtId="0" fontId="0" fillId="0" borderId="0" xfId="0" applyAlignment="1">
      <alignment horizontal="center"/>
    </xf>
    <xf numFmtId="0" fontId="0" fillId="0" borderId="0" xfId="0" applyAlignment="1">
      <alignment horizontal="left" vertical="top" wrapText="1"/>
    </xf>
  </cellXfs>
  <cellStyles count="5">
    <cellStyle name="Bad" xfId="2" builtinId="27"/>
    <cellStyle name="Good" xfId="1" builtinId="26"/>
    <cellStyle name="Hyperlink" xfId="4"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Academic%20Departments\GIS\GIS%20HQ.xlsx" TargetMode="External"/><Relationship Id="rId1" Type="http://schemas.openxmlformats.org/officeDocument/2006/relationships/externalLinkPath" Target="/Academic%20Departments/GIS/GIS%20H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rseList"/>
      <sheetName val="Faculty Lineup Card"/>
      <sheetName val="Program"/>
      <sheetName val="ConcentrationList"/>
      <sheetName val="Instructor"/>
      <sheetName val="CourseDetails"/>
      <sheetName val="QuarterlyPlanning"/>
      <sheetName val="AnnualSchedule"/>
    </sheetNames>
    <sheetDataSet>
      <sheetData sheetId="0">
        <row r="2">
          <cell r="E2" t="str">
            <v>GIS 4007 Creative Problem Solving and Programming Concepts</v>
          </cell>
        </row>
        <row r="3">
          <cell r="E3" t="str">
            <v>GIS 4070 ArcObjects</v>
          </cell>
        </row>
        <row r="4">
          <cell r="E4" t="str">
            <v>GIS 4080 Python Programming in GIS</v>
          </cell>
        </row>
        <row r="5">
          <cell r="E5" t="str">
            <v>GIS 4085 Python Programming II</v>
          </cell>
        </row>
        <row r="6">
          <cell r="E6" t="str">
            <v>GIS 4100 Geospatial Technologies</v>
          </cell>
        </row>
        <row r="7">
          <cell r="E7" t="str">
            <v>GIS 4101 Introduction to Geographic Information Systems</v>
          </cell>
        </row>
        <row r="8">
          <cell r="E8" t="str">
            <v>GIS 4110 Geographic Statistics</v>
          </cell>
        </row>
        <row r="9">
          <cell r="E9" t="str">
            <v>GIS 4200 Geospatial Intelligence</v>
          </cell>
        </row>
        <row r="10">
          <cell r="E10" t="str">
            <v>GIS 4504 Cartography and Geovisualization</v>
          </cell>
        </row>
        <row r="11">
          <cell r="E11" t="str">
            <v>GIS 4510 GIS in Business</v>
          </cell>
        </row>
        <row r="12">
          <cell r="E12" t="str">
            <v>GIS 4520 GIS in Telecommunications</v>
          </cell>
        </row>
        <row r="13">
          <cell r="E13" t="str">
            <v>GIS 4530 Crime Mapping</v>
          </cell>
        </row>
        <row r="14">
          <cell r="E14" t="str">
            <v>GIS 4540 Conservation GIS</v>
          </cell>
        </row>
        <row r="15">
          <cell r="E15" t="str">
            <v>GIS 4570 Geographic Information Systems in Public Health</v>
          </cell>
        </row>
        <row r="16">
          <cell r="E16" t="str">
            <v>GIS 4610 Open Source GIS</v>
          </cell>
        </row>
        <row r="17">
          <cell r="E17" t="str">
            <v>GIS 4620 Geodatabase Application</v>
          </cell>
        </row>
        <row r="18">
          <cell r="E18" t="str">
            <v>GIS 4630 Public Domain Data for GIS</v>
          </cell>
        </row>
        <row r="19">
          <cell r="E19" t="str">
            <v>GIS 4650 Demographic Analysis Using GIS</v>
          </cell>
        </row>
        <row r="20">
          <cell r="E20" t="str">
            <v>GIS 4655 Community Intel</v>
          </cell>
        </row>
        <row r="21">
          <cell r="E21" t="str">
            <v>GIS 4660 GIS in Municipal Government</v>
          </cell>
        </row>
        <row r="22">
          <cell r="E22" t="str">
            <v>GIS 4670 GIS and the Law</v>
          </cell>
        </row>
        <row r="23">
          <cell r="E23" t="str">
            <v>GIS 4680 Environmental Applications</v>
          </cell>
        </row>
        <row r="24">
          <cell r="E24" t="str">
            <v>GIS 4683 GIS for Disaster Management</v>
          </cell>
        </row>
        <row r="25">
          <cell r="E25" t="str">
            <v>GIS 4685 GIS and Natural Hazards</v>
          </cell>
        </row>
        <row r="26">
          <cell r="E26" t="str">
            <v>GIS 4687 Hydrologic Modeling in GIS</v>
          </cell>
        </row>
        <row r="27">
          <cell r="E27" t="str">
            <v>GIS 4690 GPS for GIS</v>
          </cell>
        </row>
        <row r="28">
          <cell r="E28" t="str">
            <v>GIS 4700 Remote Sensing I</v>
          </cell>
        </row>
        <row r="29">
          <cell r="E29" t="str">
            <v>GIS 4701 Topics in Geographic Information Systems</v>
          </cell>
        </row>
        <row r="30">
          <cell r="E30" t="str">
            <v>GIS 4701 Topics in GIS: Open Sourse GIS</v>
          </cell>
        </row>
        <row r="31">
          <cell r="E31" t="str">
            <v>GIS 4740 Remote Sensing II</v>
          </cell>
        </row>
        <row r="32">
          <cell r="E32" t="str">
            <v>GIS 4750 UAS in GIS</v>
          </cell>
        </row>
        <row r="33">
          <cell r="E33" t="str">
            <v>GIS 4760 UAS Photogrammetry</v>
          </cell>
        </row>
        <row r="34">
          <cell r="E34" t="str">
            <v>GIS 4770 UAS Ground School Practical</v>
          </cell>
        </row>
        <row r="35">
          <cell r="E35" t="str">
            <v>GIS 4860 Web GIS</v>
          </cell>
        </row>
        <row r="36">
          <cell r="E36" t="str">
            <v>GIS 4980 Internship</v>
          </cell>
        </row>
        <row r="37">
          <cell r="E37" t="str">
            <v>GIS 4991 Independent Study</v>
          </cell>
        </row>
        <row r="38">
          <cell r="E38" t="str">
            <v>GIS 4992 Directed Study</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iversitycollege.du.edu/course-detail/?degreecode=GIS&amp;coursenum=4540" TargetMode="External"/><Relationship Id="rId13" Type="http://schemas.openxmlformats.org/officeDocument/2006/relationships/hyperlink" Target="https://universitycollege.du.edu/course-detail/?degreecode=GIS&amp;coursenum=4860" TargetMode="External"/><Relationship Id="rId18" Type="http://schemas.openxmlformats.org/officeDocument/2006/relationships/hyperlink" Target="https://universitycollege.du.edu/course-detail/?degreecode=GIS&amp;coursenum=4690" TargetMode="External"/><Relationship Id="rId26" Type="http://schemas.openxmlformats.org/officeDocument/2006/relationships/hyperlink" Target="https://universitycollege.du.edu/course-detail/gis-4610/" TargetMode="External"/><Relationship Id="rId3" Type="http://schemas.openxmlformats.org/officeDocument/2006/relationships/hyperlink" Target="https://universitycollege.du.edu/course-detail/?degreecode=GIS&amp;coursenum=4760" TargetMode="External"/><Relationship Id="rId21" Type="http://schemas.openxmlformats.org/officeDocument/2006/relationships/hyperlink" Target="https://universitycollege.du.edu/course-detail/?degreecode=GIS&amp;coursenum=4650" TargetMode="External"/><Relationship Id="rId7" Type="http://schemas.openxmlformats.org/officeDocument/2006/relationships/hyperlink" Target="https://universitycollege.du.edu/course-detail/?degreecode=GIS&amp;coursenum=4630" TargetMode="External"/><Relationship Id="rId12" Type="http://schemas.openxmlformats.org/officeDocument/2006/relationships/hyperlink" Target="https://universitycollege.du.edu/course-detail/?degreecode=GIS&amp;coursenum=4620" TargetMode="External"/><Relationship Id="rId17" Type="http://schemas.openxmlformats.org/officeDocument/2006/relationships/hyperlink" Target="https://universitycollege.du.edu/course-detail/?degreecode=GIS&amp;coursenum=4687" TargetMode="External"/><Relationship Id="rId25" Type="http://schemas.openxmlformats.org/officeDocument/2006/relationships/hyperlink" Target="https://universitycollege.du.edu/course-detail/?degreecode=GIS&amp;coursenum=4101" TargetMode="External"/><Relationship Id="rId2" Type="http://schemas.openxmlformats.org/officeDocument/2006/relationships/hyperlink" Target="https://universitycollege.du.edu/course-detail/gis-4750/" TargetMode="External"/><Relationship Id="rId16" Type="http://schemas.openxmlformats.org/officeDocument/2006/relationships/hyperlink" Target="https://universitycollege.du.edu/course-detail/?degreecode=GIS&amp;coursenum=4683" TargetMode="External"/><Relationship Id="rId20" Type="http://schemas.openxmlformats.org/officeDocument/2006/relationships/hyperlink" Target="https://universitycollege.du.edu/course-detail/gis-4655/" TargetMode="External"/><Relationship Id="rId1" Type="http://schemas.openxmlformats.org/officeDocument/2006/relationships/hyperlink" Target="https://universitycollege.du.edu/course-detail/?degreecode=GIS&amp;coursenum=4504" TargetMode="External"/><Relationship Id="rId6" Type="http://schemas.openxmlformats.org/officeDocument/2006/relationships/hyperlink" Target="https://universitycollege.du.edu/course-detail/?degreecode=GIS&amp;coursenum=4570" TargetMode="External"/><Relationship Id="rId11" Type="http://schemas.openxmlformats.org/officeDocument/2006/relationships/hyperlink" Target="https://universitycollege.du.edu/course-detail/?degreecode=GIS&amp;coursenum=4080" TargetMode="External"/><Relationship Id="rId24" Type="http://schemas.openxmlformats.org/officeDocument/2006/relationships/hyperlink" Target="https://universitycollege.du.edu/course-detail/?degreecode=GIS&amp;coursenum=4740" TargetMode="External"/><Relationship Id="rId5" Type="http://schemas.openxmlformats.org/officeDocument/2006/relationships/hyperlink" Target="https://universitycollege.du.edu/course-detail/?degreecode=GIS&amp;coursenum=4530" TargetMode="External"/><Relationship Id="rId15" Type="http://schemas.openxmlformats.org/officeDocument/2006/relationships/hyperlink" Target="https://universitycollege.du.edu/course-detail/?degreecode=GIS&amp;coursenum=4700" TargetMode="External"/><Relationship Id="rId23" Type="http://schemas.openxmlformats.org/officeDocument/2006/relationships/hyperlink" Target="https://universitycollege.du.edu/course-detail/?degreecode=GIS&amp;coursenum=4200" TargetMode="External"/><Relationship Id="rId10" Type="http://schemas.openxmlformats.org/officeDocument/2006/relationships/hyperlink" Target="https://universitycollege.du.edu/course-detail/?degreecode=GIS&amp;coursenum=4685" TargetMode="External"/><Relationship Id="rId19" Type="http://schemas.openxmlformats.org/officeDocument/2006/relationships/hyperlink" Target="https://universitycollege.du.edu/course-detail/gis-4085/" TargetMode="External"/><Relationship Id="rId4" Type="http://schemas.openxmlformats.org/officeDocument/2006/relationships/hyperlink" Target="https://universitycollege.du.edu/course-detail/?degreecode=GIS&amp;coursenum=4770" TargetMode="External"/><Relationship Id="rId9" Type="http://schemas.openxmlformats.org/officeDocument/2006/relationships/hyperlink" Target="https://universitycollege.du.edu/course-detail/?degreecode=GIS&amp;coursenum=4680" TargetMode="External"/><Relationship Id="rId14" Type="http://schemas.openxmlformats.org/officeDocument/2006/relationships/hyperlink" Target="https://universitycollege.du.edu/course-detail/?degreecode=GIS&amp;coursenum=4007" TargetMode="External"/><Relationship Id="rId22" Type="http://schemas.openxmlformats.org/officeDocument/2006/relationships/hyperlink" Target="https://universitycollege.du.edu/course-detail/?degreecode=GIS&amp;coursenum=41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31FE-0BB4-495E-AAE6-BA3EF94DFE45}">
  <sheetPr>
    <pageSetUpPr fitToPage="1"/>
  </sheetPr>
  <dimension ref="A1:BP38"/>
  <sheetViews>
    <sheetView tabSelected="1" topLeftCell="A5" zoomScaleNormal="100" workbookViewId="0">
      <selection activeCell="AU48" sqref="AU48"/>
    </sheetView>
  </sheetViews>
  <sheetFormatPr defaultColWidth="9.453125" defaultRowHeight="14.5" x14ac:dyDescent="0.35"/>
  <cols>
    <col min="1" max="1" width="62.453125" style="114" bestFit="1" customWidth="1"/>
    <col min="2" max="9" width="9.453125" style="115" hidden="1" customWidth="1"/>
    <col min="10" max="10" width="10.1796875" style="115" hidden="1" customWidth="1"/>
    <col min="11" max="11" width="9.453125" style="115" hidden="1" customWidth="1"/>
    <col min="12" max="13" width="9.81640625" style="115" hidden="1" customWidth="1"/>
    <col min="14" max="19" width="9.81640625" hidden="1" customWidth="1"/>
    <col min="20" max="25" width="8.453125" hidden="1" customWidth="1"/>
    <col min="26" max="27" width="9.81640625" hidden="1" customWidth="1"/>
    <col min="28" max="28" width="10.453125" style="115" hidden="1" customWidth="1"/>
    <col min="29" max="29" width="10.54296875" style="115" hidden="1" customWidth="1"/>
    <col min="30" max="30" width="10.81640625" hidden="1" customWidth="1"/>
    <col min="31" max="31" width="9.81640625" hidden="1" customWidth="1"/>
    <col min="32" max="32" width="10" hidden="1" customWidth="1"/>
    <col min="33" max="33" width="18.54296875" hidden="1" customWidth="1"/>
    <col min="34" max="34" width="9.81640625" hidden="1" customWidth="1"/>
    <col min="35" max="35" width="10" hidden="1" customWidth="1"/>
    <col min="36" max="38" width="10.81640625" style="115" hidden="1" customWidth="1"/>
    <col min="39" max="39" width="10.54296875" hidden="1" customWidth="1"/>
    <col min="40" max="40" width="11.54296875" hidden="1" customWidth="1"/>
    <col min="41" max="41" width="11.453125" hidden="1" customWidth="1"/>
    <col min="42" max="42" width="11.54296875" hidden="1" customWidth="1"/>
    <col min="43" max="46" width="10.81640625" hidden="1" customWidth="1"/>
    <col min="47" max="47" width="10.81640625" customWidth="1"/>
    <col min="48" max="50" width="10.81640625" style="115" customWidth="1"/>
    <col min="51" max="58" width="10.81640625" customWidth="1"/>
    <col min="59" max="61" width="10.81640625" style="115" customWidth="1"/>
    <col min="62" max="68" width="10.81640625" customWidth="1"/>
  </cols>
  <sheetData>
    <row r="1" spans="1:68" s="11" customFormat="1" ht="19.399999999999999" customHeight="1" x14ac:dyDescent="0.35">
      <c r="A1" s="1" t="s">
        <v>0</v>
      </c>
      <c r="B1" s="2" t="s">
        <v>1</v>
      </c>
      <c r="C1" s="2"/>
      <c r="D1" s="3" t="s">
        <v>2</v>
      </c>
      <c r="E1" s="4"/>
      <c r="F1" s="5" t="s">
        <v>3</v>
      </c>
      <c r="G1" s="5"/>
      <c r="H1" s="6" t="s">
        <v>4</v>
      </c>
      <c r="I1" s="7"/>
      <c r="J1" s="5" t="s">
        <v>5</v>
      </c>
      <c r="K1" s="5"/>
      <c r="L1" s="6" t="s">
        <v>6</v>
      </c>
      <c r="M1" s="7"/>
      <c r="N1" s="5" t="s">
        <v>7</v>
      </c>
      <c r="O1" s="5"/>
      <c r="P1" s="6" t="s">
        <v>8</v>
      </c>
      <c r="Q1" s="7"/>
      <c r="R1" s="5" t="s">
        <v>9</v>
      </c>
      <c r="S1" s="5"/>
      <c r="T1" s="6" t="s">
        <v>10</v>
      </c>
      <c r="U1" s="7"/>
      <c r="V1" s="5" t="s">
        <v>11</v>
      </c>
      <c r="W1" s="5"/>
      <c r="X1" s="6" t="s">
        <v>12</v>
      </c>
      <c r="Y1" s="7"/>
      <c r="Z1" s="6" t="s">
        <v>13</v>
      </c>
      <c r="AA1" s="7"/>
      <c r="AB1" s="6" t="s">
        <v>14</v>
      </c>
      <c r="AC1" s="7"/>
      <c r="AD1" s="8" t="s">
        <v>15</v>
      </c>
      <c r="AE1" s="9"/>
      <c r="AF1" s="6" t="s">
        <v>16</v>
      </c>
      <c r="AG1" s="7"/>
      <c r="AH1" s="6" t="s">
        <v>17</v>
      </c>
      <c r="AI1" s="7"/>
      <c r="AJ1" s="6" t="s">
        <v>18</v>
      </c>
      <c r="AK1" s="5"/>
      <c r="AL1" s="7"/>
      <c r="AM1" s="10" t="s">
        <v>19</v>
      </c>
      <c r="AN1" s="8"/>
      <c r="AO1" s="9"/>
      <c r="AP1" s="6" t="s">
        <v>20</v>
      </c>
      <c r="AQ1" s="7"/>
      <c r="AR1" s="6" t="s">
        <v>21</v>
      </c>
      <c r="AS1" s="5"/>
      <c r="AT1" s="7"/>
      <c r="AU1" s="10" t="s">
        <v>22</v>
      </c>
      <c r="AV1" s="8"/>
      <c r="AW1" s="9"/>
      <c r="AX1" s="10" t="s">
        <v>23</v>
      </c>
      <c r="AY1" s="8"/>
      <c r="AZ1" s="9"/>
      <c r="BA1" s="10" t="s">
        <v>24</v>
      </c>
      <c r="BB1" s="9"/>
      <c r="BC1" s="6" t="s">
        <v>25</v>
      </c>
      <c r="BD1" s="5"/>
      <c r="BE1" s="7"/>
      <c r="BF1" s="10" t="s">
        <v>26</v>
      </c>
      <c r="BG1" s="8"/>
      <c r="BH1" s="9"/>
      <c r="BI1" s="10" t="s">
        <v>27</v>
      </c>
      <c r="BJ1" s="8"/>
      <c r="BK1" s="9"/>
      <c r="BL1" s="10" t="s">
        <v>28</v>
      </c>
      <c r="BM1" s="9"/>
      <c r="BN1"/>
      <c r="BO1"/>
      <c r="BP1"/>
    </row>
    <row r="2" spans="1:68" s="29" customFormat="1" ht="29" x14ac:dyDescent="0.35">
      <c r="A2" s="12"/>
      <c r="B2" s="13" t="s">
        <v>29</v>
      </c>
      <c r="C2" s="14" t="s">
        <v>30</v>
      </c>
      <c r="D2" s="15" t="s">
        <v>29</v>
      </c>
      <c r="E2" s="16" t="s">
        <v>30</v>
      </c>
      <c r="F2" s="17" t="s">
        <v>29</v>
      </c>
      <c r="G2" s="18" t="s">
        <v>30</v>
      </c>
      <c r="H2" s="19" t="s">
        <v>29</v>
      </c>
      <c r="I2" s="20" t="s">
        <v>30</v>
      </c>
      <c r="J2" s="17" t="s">
        <v>29</v>
      </c>
      <c r="K2" s="18" t="s">
        <v>30</v>
      </c>
      <c r="L2" s="19" t="s">
        <v>29</v>
      </c>
      <c r="M2" s="20" t="s">
        <v>30</v>
      </c>
      <c r="N2" s="17" t="s">
        <v>29</v>
      </c>
      <c r="O2" s="18" t="s">
        <v>30</v>
      </c>
      <c r="P2" s="19" t="s">
        <v>29</v>
      </c>
      <c r="Q2" s="20" t="s">
        <v>30</v>
      </c>
      <c r="R2" s="17" t="s">
        <v>29</v>
      </c>
      <c r="S2" s="18" t="s">
        <v>30</v>
      </c>
      <c r="T2" s="21" t="s">
        <v>31</v>
      </c>
      <c r="U2" s="22" t="s">
        <v>30</v>
      </c>
      <c r="V2" s="21" t="s">
        <v>31</v>
      </c>
      <c r="W2" s="22" t="s">
        <v>30</v>
      </c>
      <c r="X2" s="21" t="s">
        <v>31</v>
      </c>
      <c r="Y2" s="22" t="s">
        <v>30</v>
      </c>
      <c r="Z2" s="23" t="s">
        <v>32</v>
      </c>
      <c r="AA2" s="23" t="s">
        <v>30</v>
      </c>
      <c r="AB2" s="23" t="s">
        <v>31</v>
      </c>
      <c r="AC2" s="23" t="s">
        <v>30</v>
      </c>
      <c r="AD2" s="23" t="s">
        <v>31</v>
      </c>
      <c r="AE2" s="23" t="s">
        <v>30</v>
      </c>
      <c r="AF2" s="23" t="s">
        <v>31</v>
      </c>
      <c r="AG2" s="23" t="s">
        <v>30</v>
      </c>
      <c r="AH2" s="24" t="s">
        <v>31</v>
      </c>
      <c r="AI2" s="25" t="s">
        <v>30</v>
      </c>
      <c r="AJ2" s="23" t="s">
        <v>31</v>
      </c>
      <c r="AK2" s="26" t="s">
        <v>33</v>
      </c>
      <c r="AL2" s="25" t="s">
        <v>30</v>
      </c>
      <c r="AM2" s="24" t="s">
        <v>31</v>
      </c>
      <c r="AN2" s="26" t="s">
        <v>33</v>
      </c>
      <c r="AO2" s="25" t="s">
        <v>30</v>
      </c>
      <c r="AP2" s="23" t="s">
        <v>34</v>
      </c>
      <c r="AQ2" s="27" t="s">
        <v>30</v>
      </c>
      <c r="AR2" s="24" t="s">
        <v>34</v>
      </c>
      <c r="AS2" s="28" t="s">
        <v>31</v>
      </c>
      <c r="AT2" s="25" t="s">
        <v>30</v>
      </c>
      <c r="AU2" s="26" t="s">
        <v>31</v>
      </c>
      <c r="AV2" s="28" t="s">
        <v>32</v>
      </c>
      <c r="AW2" s="26" t="s">
        <v>30</v>
      </c>
      <c r="AX2" s="24" t="s">
        <v>31</v>
      </c>
      <c r="AY2" s="28" t="s">
        <v>32</v>
      </c>
      <c r="AZ2" s="25" t="s">
        <v>30</v>
      </c>
      <c r="BA2" s="23" t="s">
        <v>34</v>
      </c>
      <c r="BB2" s="25" t="s">
        <v>30</v>
      </c>
      <c r="BC2" s="24" t="s">
        <v>34</v>
      </c>
      <c r="BD2" s="28" t="s">
        <v>31</v>
      </c>
      <c r="BE2" s="25" t="s">
        <v>30</v>
      </c>
      <c r="BF2" s="26" t="s">
        <v>31</v>
      </c>
      <c r="BG2" s="28" t="s">
        <v>32</v>
      </c>
      <c r="BH2" s="26" t="s">
        <v>30</v>
      </c>
      <c r="BI2" s="24" t="s">
        <v>31</v>
      </c>
      <c r="BJ2" s="28" t="s">
        <v>32</v>
      </c>
      <c r="BK2" s="25" t="s">
        <v>30</v>
      </c>
      <c r="BL2" s="23" t="s">
        <v>34</v>
      </c>
      <c r="BM2" s="25" t="s">
        <v>30</v>
      </c>
      <c r="BN2"/>
      <c r="BO2"/>
      <c r="BP2"/>
    </row>
    <row r="3" spans="1:68" x14ac:dyDescent="0.35">
      <c r="A3" s="30" t="s">
        <v>35</v>
      </c>
      <c r="B3" s="31"/>
      <c r="C3" s="32"/>
      <c r="D3" s="33"/>
      <c r="E3" s="34"/>
      <c r="F3" s="31"/>
      <c r="G3" s="35"/>
      <c r="H3" s="33"/>
      <c r="I3" s="36"/>
      <c r="J3" s="31"/>
      <c r="K3" s="35"/>
      <c r="L3" s="33"/>
      <c r="M3" s="36"/>
      <c r="N3" s="31"/>
      <c r="O3" s="35"/>
      <c r="P3" s="33"/>
      <c r="Q3" s="36"/>
      <c r="R3" s="31"/>
      <c r="S3" s="35"/>
      <c r="T3" s="33"/>
      <c r="U3" s="36"/>
      <c r="V3" s="31"/>
      <c r="W3" s="35"/>
      <c r="X3" s="33"/>
      <c r="Y3" s="36"/>
      <c r="Z3" s="33"/>
      <c r="AA3" s="36"/>
      <c r="AB3" s="33"/>
      <c r="AC3" s="36"/>
      <c r="AD3" s="31"/>
      <c r="AE3" s="36"/>
      <c r="AF3" s="33"/>
      <c r="AG3" s="36"/>
      <c r="AH3" s="33"/>
      <c r="AI3" s="36"/>
      <c r="AJ3" s="33"/>
      <c r="AK3" s="37"/>
      <c r="AL3" s="36"/>
      <c r="AM3" s="31"/>
      <c r="AN3" s="37"/>
      <c r="AO3" s="36"/>
      <c r="AP3" s="33"/>
      <c r="AQ3" s="36"/>
      <c r="AR3" s="33"/>
      <c r="AS3" s="37"/>
      <c r="AT3" s="36"/>
      <c r="AU3" s="37"/>
      <c r="AV3" s="38"/>
      <c r="AW3" s="36"/>
      <c r="AX3" s="33"/>
      <c r="AY3" s="31"/>
      <c r="AZ3" s="36"/>
      <c r="BA3" s="33"/>
      <c r="BB3" s="36"/>
      <c r="BC3" s="33"/>
      <c r="BD3" s="37"/>
      <c r="BE3" s="36"/>
      <c r="BF3" s="37"/>
      <c r="BG3" s="38"/>
      <c r="BH3" s="36"/>
      <c r="BI3" s="33"/>
      <c r="BJ3" s="31"/>
      <c r="BK3" s="36"/>
      <c r="BL3" s="33"/>
      <c r="BM3" s="36"/>
    </row>
    <row r="4" spans="1:68" ht="15" customHeight="1" x14ac:dyDescent="0.35">
      <c r="A4" s="39" t="str">
        <f>gis_4101</f>
        <v>GIS 4101 Introduction to Geographic Information Systems</v>
      </c>
      <c r="B4" s="40" t="s">
        <v>36</v>
      </c>
      <c r="C4" s="41"/>
      <c r="D4" s="42"/>
      <c r="E4" s="43"/>
      <c r="F4" s="40"/>
      <c r="G4" s="41" t="s">
        <v>37</v>
      </c>
      <c r="H4" s="42"/>
      <c r="I4" s="43" t="s">
        <v>37</v>
      </c>
      <c r="J4" s="40" t="s">
        <v>36</v>
      </c>
      <c r="K4" s="41"/>
      <c r="L4" s="42"/>
      <c r="M4" s="43">
        <v>1</v>
      </c>
      <c r="N4" s="40"/>
      <c r="O4" s="41">
        <v>1</v>
      </c>
      <c r="P4" s="42"/>
      <c r="Q4" s="43">
        <v>1</v>
      </c>
      <c r="R4" s="40" t="s">
        <v>36</v>
      </c>
      <c r="S4" s="41">
        <v>1</v>
      </c>
      <c r="T4" s="42"/>
      <c r="U4" s="43">
        <v>1</v>
      </c>
      <c r="V4" s="40"/>
      <c r="W4" s="41">
        <v>1</v>
      </c>
      <c r="X4" s="42"/>
      <c r="Y4" s="43">
        <v>1</v>
      </c>
      <c r="Z4" s="42">
        <v>1</v>
      </c>
      <c r="AA4" s="43"/>
      <c r="AB4" s="42"/>
      <c r="AC4" s="43">
        <v>1</v>
      </c>
      <c r="AD4" s="42">
        <v>1</v>
      </c>
      <c r="AE4" s="43"/>
      <c r="AF4" s="42"/>
      <c r="AG4" s="43">
        <v>1</v>
      </c>
      <c r="AH4" s="42">
        <v>1</v>
      </c>
      <c r="AI4" s="43"/>
      <c r="AJ4" s="42"/>
      <c r="AK4" s="44"/>
      <c r="AL4" s="43">
        <v>1</v>
      </c>
      <c r="AM4" s="40"/>
      <c r="AN4" s="44"/>
      <c r="AO4" s="43">
        <v>1</v>
      </c>
      <c r="AP4" s="42"/>
      <c r="AQ4" s="43">
        <v>1</v>
      </c>
      <c r="AR4" s="42"/>
      <c r="AS4" s="44">
        <v>1</v>
      </c>
      <c r="AT4" s="43"/>
      <c r="AU4" s="42"/>
      <c r="AV4" s="40"/>
      <c r="AW4" s="43">
        <v>1</v>
      </c>
      <c r="AX4" s="42"/>
      <c r="AY4" s="40"/>
      <c r="AZ4" s="43">
        <v>1</v>
      </c>
      <c r="BA4" s="42"/>
      <c r="BB4" s="43">
        <v>1</v>
      </c>
      <c r="BC4" s="42"/>
      <c r="BD4" s="44">
        <v>1</v>
      </c>
      <c r="BE4" s="43"/>
      <c r="BF4" s="42"/>
      <c r="BG4" s="40"/>
      <c r="BH4" s="43">
        <v>1</v>
      </c>
      <c r="BI4" s="42"/>
      <c r="BJ4" s="40"/>
      <c r="BK4" s="43">
        <v>1</v>
      </c>
      <c r="BL4" s="42"/>
      <c r="BM4" s="43">
        <v>1</v>
      </c>
    </row>
    <row r="5" spans="1:68" ht="15" customHeight="1" x14ac:dyDescent="0.35">
      <c r="A5" s="39" t="str">
        <f>gis_4504</f>
        <v>GIS 4504 Cartography and Geovisualization</v>
      </c>
      <c r="B5" s="40"/>
      <c r="C5" s="41" t="s">
        <v>37</v>
      </c>
      <c r="D5" s="42" t="s">
        <v>36</v>
      </c>
      <c r="E5" s="43"/>
      <c r="F5" s="40"/>
      <c r="G5" s="41" t="s">
        <v>37</v>
      </c>
      <c r="H5" s="42"/>
      <c r="I5" s="43" t="s">
        <v>37</v>
      </c>
      <c r="J5" s="40"/>
      <c r="K5" s="41" t="s">
        <v>37</v>
      </c>
      <c r="L5" s="42" t="s">
        <v>36</v>
      </c>
      <c r="M5" s="43"/>
      <c r="N5" s="40"/>
      <c r="O5" s="41">
        <v>1</v>
      </c>
      <c r="P5" s="42"/>
      <c r="Q5" s="43">
        <v>1</v>
      </c>
      <c r="R5" s="40"/>
      <c r="S5" s="41">
        <v>1</v>
      </c>
      <c r="T5" s="42">
        <v>1</v>
      </c>
      <c r="U5" s="43"/>
      <c r="V5" s="40"/>
      <c r="W5" s="41">
        <v>1</v>
      </c>
      <c r="X5" s="42"/>
      <c r="Y5" s="43">
        <v>1</v>
      </c>
      <c r="Z5" s="42"/>
      <c r="AA5" s="43">
        <v>1</v>
      </c>
      <c r="AB5" s="42">
        <v>1</v>
      </c>
      <c r="AC5" s="43"/>
      <c r="AD5" s="40"/>
      <c r="AE5" s="43">
        <v>1</v>
      </c>
      <c r="AF5" s="42"/>
      <c r="AG5" s="43">
        <v>1</v>
      </c>
      <c r="AH5" s="42"/>
      <c r="AI5" s="43">
        <v>1</v>
      </c>
      <c r="AJ5" s="42">
        <v>1</v>
      </c>
      <c r="AK5" s="44"/>
      <c r="AL5" s="43"/>
      <c r="AM5" s="40"/>
      <c r="AN5" s="44"/>
      <c r="AO5" s="43">
        <v>1</v>
      </c>
      <c r="AP5" s="42"/>
      <c r="AQ5" s="43">
        <v>1</v>
      </c>
      <c r="AR5" s="42"/>
      <c r="AS5" s="44"/>
      <c r="AT5" s="43">
        <v>1</v>
      </c>
      <c r="AU5" s="42">
        <v>1</v>
      </c>
      <c r="AV5" s="40"/>
      <c r="AW5" s="43"/>
      <c r="AX5" s="42"/>
      <c r="AY5" s="40"/>
      <c r="AZ5" s="43">
        <v>1</v>
      </c>
      <c r="BA5" s="42"/>
      <c r="BB5" s="43">
        <v>1</v>
      </c>
      <c r="BC5" s="42"/>
      <c r="BD5" s="44"/>
      <c r="BE5" s="43">
        <v>1</v>
      </c>
      <c r="BF5" s="42">
        <v>1</v>
      </c>
      <c r="BG5" s="40"/>
      <c r="BH5" s="43"/>
      <c r="BI5" s="42"/>
      <c r="BJ5" s="40"/>
      <c r="BK5" s="43">
        <v>1</v>
      </c>
      <c r="BL5" s="42"/>
      <c r="BM5" s="43">
        <v>1</v>
      </c>
    </row>
    <row r="6" spans="1:68" ht="15" customHeight="1" x14ac:dyDescent="0.35">
      <c r="A6" s="30" t="s">
        <v>38</v>
      </c>
      <c r="B6" s="45"/>
      <c r="C6" s="46"/>
      <c r="D6" s="47"/>
      <c r="E6" s="48"/>
      <c r="F6" s="45"/>
      <c r="G6" s="46"/>
      <c r="H6" s="47"/>
      <c r="I6" s="48"/>
      <c r="J6" s="45"/>
      <c r="K6" s="46"/>
      <c r="L6" s="47"/>
      <c r="M6" s="48"/>
      <c r="N6" s="45"/>
      <c r="O6" s="46"/>
      <c r="P6" s="47"/>
      <c r="Q6" s="48"/>
      <c r="R6" s="45"/>
      <c r="S6" s="46"/>
      <c r="T6" s="47"/>
      <c r="U6" s="48"/>
      <c r="V6" s="45"/>
      <c r="W6" s="46"/>
      <c r="X6" s="47"/>
      <c r="Y6" s="48"/>
      <c r="Z6" s="47"/>
      <c r="AA6" s="48"/>
      <c r="AB6" s="47"/>
      <c r="AC6" s="48"/>
      <c r="AD6" s="45"/>
      <c r="AE6" s="48"/>
      <c r="AF6" s="47"/>
      <c r="AG6" s="48"/>
      <c r="AH6" s="47"/>
      <c r="AI6" s="48"/>
      <c r="AJ6" s="47"/>
      <c r="AK6" s="49"/>
      <c r="AL6" s="48"/>
      <c r="AM6" s="45"/>
      <c r="AN6" s="49"/>
      <c r="AO6" s="48"/>
      <c r="AP6" s="47"/>
      <c r="AQ6" s="48"/>
      <c r="AR6" s="47"/>
      <c r="AS6" s="49"/>
      <c r="AT6" s="48"/>
      <c r="AU6" s="47"/>
      <c r="AV6" s="45"/>
      <c r="AW6" s="48"/>
      <c r="AX6" s="47"/>
      <c r="AY6" s="45"/>
      <c r="AZ6" s="48"/>
      <c r="BA6" s="47"/>
      <c r="BB6" s="48"/>
      <c r="BC6" s="47"/>
      <c r="BD6" s="49"/>
      <c r="BE6" s="48"/>
      <c r="BF6" s="47"/>
      <c r="BG6" s="45"/>
      <c r="BH6" s="48"/>
      <c r="BI6" s="47"/>
      <c r="BJ6" s="45"/>
      <c r="BK6" s="48"/>
      <c r="BL6" s="47"/>
      <c r="BM6" s="48"/>
    </row>
    <row r="7" spans="1:68" ht="15" customHeight="1" x14ac:dyDescent="0.35">
      <c r="A7" s="50" t="str">
        <f>gis_4690</f>
        <v>GIS 4690 GPS for GIS</v>
      </c>
      <c r="B7" s="51"/>
      <c r="C7" s="52"/>
      <c r="D7" s="53"/>
      <c r="E7" s="54" t="s">
        <v>37</v>
      </c>
      <c r="F7" s="51"/>
      <c r="G7" s="52"/>
      <c r="H7" s="53"/>
      <c r="I7" s="54" t="s">
        <v>37</v>
      </c>
      <c r="J7" s="51"/>
      <c r="K7" s="52"/>
      <c r="L7" s="53" t="s">
        <v>36</v>
      </c>
      <c r="M7" s="54"/>
      <c r="N7" s="51"/>
      <c r="O7" s="52"/>
      <c r="P7" s="53" t="s">
        <v>36</v>
      </c>
      <c r="Q7" s="54"/>
      <c r="R7" s="51"/>
      <c r="S7" s="52"/>
      <c r="T7" s="53"/>
      <c r="U7" s="54">
        <v>1</v>
      </c>
      <c r="V7" s="51"/>
      <c r="W7" s="52"/>
      <c r="X7" s="53"/>
      <c r="Y7" s="54">
        <v>1</v>
      </c>
      <c r="Z7" s="53"/>
      <c r="AA7" s="55"/>
      <c r="AB7" s="53"/>
      <c r="AC7" s="54">
        <v>1</v>
      </c>
      <c r="AD7" s="51"/>
      <c r="AE7" s="54"/>
      <c r="AF7" s="53"/>
      <c r="AG7" s="54"/>
      <c r="AH7" s="53"/>
      <c r="AI7" s="55"/>
      <c r="AJ7" s="53"/>
      <c r="AK7" s="56"/>
      <c r="AL7" s="54">
        <v>1</v>
      </c>
      <c r="AM7" s="51"/>
      <c r="AN7" s="56"/>
      <c r="AO7" s="54"/>
      <c r="AP7" s="53">
        <v>1</v>
      </c>
      <c r="AQ7" s="54"/>
      <c r="AR7" s="53"/>
      <c r="AS7" s="56"/>
      <c r="AT7" s="55"/>
      <c r="AU7" s="53"/>
      <c r="AV7" s="51"/>
      <c r="AW7" s="54"/>
      <c r="AX7" s="53"/>
      <c r="AY7" s="51"/>
      <c r="AZ7" s="54"/>
      <c r="BA7" s="53" t="s">
        <v>39</v>
      </c>
      <c r="BB7" s="54"/>
      <c r="BC7" s="53"/>
      <c r="BD7" s="56"/>
      <c r="BE7" s="55"/>
      <c r="BF7" s="53"/>
      <c r="BG7" s="51"/>
      <c r="BH7" s="54"/>
      <c r="BI7" s="53"/>
      <c r="BJ7" s="51"/>
      <c r="BK7" s="54"/>
      <c r="BL7" s="53" t="s">
        <v>39</v>
      </c>
      <c r="BM7" s="54"/>
    </row>
    <row r="8" spans="1:68" ht="15" customHeight="1" x14ac:dyDescent="0.35">
      <c r="A8" s="57" t="str">
        <f>gis_4750</f>
        <v>GIS 4750 UAS in GIS</v>
      </c>
      <c r="B8" s="58"/>
      <c r="C8" s="59"/>
      <c r="D8" s="60"/>
      <c r="E8" s="55"/>
      <c r="F8" s="58"/>
      <c r="G8" s="59" t="s">
        <v>37</v>
      </c>
      <c r="H8" s="60"/>
      <c r="I8" s="55"/>
      <c r="J8" s="58"/>
      <c r="K8" s="59" t="s">
        <v>37</v>
      </c>
      <c r="L8" s="60"/>
      <c r="M8" s="55">
        <v>1</v>
      </c>
      <c r="N8" s="58"/>
      <c r="O8" s="59">
        <v>1</v>
      </c>
      <c r="P8" s="60"/>
      <c r="Q8" s="55"/>
      <c r="R8" s="58"/>
      <c r="S8" s="59"/>
      <c r="T8" s="60"/>
      <c r="U8" s="55">
        <v>1</v>
      </c>
      <c r="V8" s="58"/>
      <c r="W8" s="59">
        <v>1</v>
      </c>
      <c r="X8" s="60"/>
      <c r="Y8" s="55"/>
      <c r="Z8" s="60"/>
      <c r="AA8" s="55">
        <v>1</v>
      </c>
      <c r="AB8" s="60"/>
      <c r="AC8" s="55">
        <v>1</v>
      </c>
      <c r="AD8" s="58"/>
      <c r="AE8" s="55"/>
      <c r="AF8" s="60"/>
      <c r="AG8" s="55"/>
      <c r="AH8" s="60"/>
      <c r="AI8" s="55"/>
      <c r="AJ8" s="60"/>
      <c r="AK8" s="61"/>
      <c r="AL8" s="55">
        <v>1</v>
      </c>
      <c r="AM8" s="58"/>
      <c r="AN8" s="61"/>
      <c r="AO8" s="55"/>
      <c r="AP8" s="60"/>
      <c r="AQ8" s="55"/>
      <c r="AR8" s="60"/>
      <c r="AS8" s="61"/>
      <c r="AT8" s="55"/>
      <c r="AU8" s="60"/>
      <c r="AV8" s="58"/>
      <c r="AW8" s="55">
        <v>1</v>
      </c>
      <c r="AX8" s="60"/>
      <c r="AY8" s="58"/>
      <c r="AZ8" s="55"/>
      <c r="BA8" s="60"/>
      <c r="BB8" s="55"/>
      <c r="BC8" s="60"/>
      <c r="BD8" s="61"/>
      <c r="BE8" s="55"/>
      <c r="BF8" s="60"/>
      <c r="BG8" s="58"/>
      <c r="BH8" s="55">
        <v>1</v>
      </c>
      <c r="BI8" s="60"/>
      <c r="BJ8" s="58"/>
      <c r="BK8" s="55"/>
      <c r="BL8" s="60"/>
      <c r="BM8" s="55"/>
    </row>
    <row r="9" spans="1:68" ht="15" customHeight="1" x14ac:dyDescent="0.35">
      <c r="A9" s="62" t="str">
        <f>gis_4760</f>
        <v>GIS 4760 UAS Photogrammetry</v>
      </c>
      <c r="B9" s="63"/>
      <c r="C9" s="64"/>
      <c r="D9" s="65"/>
      <c r="E9" s="66"/>
      <c r="F9" s="63"/>
      <c r="G9" s="64"/>
      <c r="H9" s="60"/>
      <c r="I9" s="55"/>
      <c r="J9" s="58"/>
      <c r="K9" s="59" t="s">
        <v>37</v>
      </c>
      <c r="L9" s="60"/>
      <c r="M9" s="55"/>
      <c r="N9" s="58"/>
      <c r="O9" s="59"/>
      <c r="P9" s="60"/>
      <c r="Q9" s="55"/>
      <c r="R9" s="58"/>
      <c r="S9" s="59">
        <v>1</v>
      </c>
      <c r="T9" s="60"/>
      <c r="U9" s="55"/>
      <c r="V9" s="58"/>
      <c r="W9" s="59"/>
      <c r="X9" s="60"/>
      <c r="Y9" s="55"/>
      <c r="Z9" s="60"/>
      <c r="AA9" s="55"/>
      <c r="AB9" s="60"/>
      <c r="AC9" s="55"/>
      <c r="AD9" s="58"/>
      <c r="AE9" s="55">
        <v>1</v>
      </c>
      <c r="AF9" s="60"/>
      <c r="AG9" s="55"/>
      <c r="AH9" s="60"/>
      <c r="AI9" s="55"/>
      <c r="AJ9" s="60"/>
      <c r="AK9" s="61"/>
      <c r="AL9" s="55"/>
      <c r="AM9" s="58"/>
      <c r="AN9" s="61"/>
      <c r="AO9" s="55">
        <v>1</v>
      </c>
      <c r="AP9" s="60"/>
      <c r="AQ9" s="55"/>
      <c r="AR9" s="60"/>
      <c r="AS9" s="61"/>
      <c r="AT9" s="55"/>
      <c r="AU9" s="60"/>
      <c r="AV9" s="58"/>
      <c r="AW9" s="55"/>
      <c r="AX9" s="60"/>
      <c r="AY9" s="58"/>
      <c r="AZ9" s="55">
        <v>1</v>
      </c>
      <c r="BA9" s="60"/>
      <c r="BB9" s="55"/>
      <c r="BC9" s="60"/>
      <c r="BD9" s="61"/>
      <c r="BE9" s="55"/>
      <c r="BF9" s="60"/>
      <c r="BG9" s="58"/>
      <c r="BH9" s="55"/>
      <c r="BI9" s="60"/>
      <c r="BJ9" s="58"/>
      <c r="BK9" s="55">
        <v>1</v>
      </c>
      <c r="BL9" s="60"/>
      <c r="BM9" s="55"/>
    </row>
    <row r="10" spans="1:68" ht="15" customHeight="1" x14ac:dyDescent="0.35">
      <c r="A10" s="57" t="str">
        <f>gis_4770</f>
        <v>GIS 4770 UAS Ground School Practical</v>
      </c>
      <c r="B10" s="67"/>
      <c r="C10" s="68"/>
      <c r="D10" s="69"/>
      <c r="E10" s="70"/>
      <c r="F10" s="67"/>
      <c r="G10" s="68"/>
      <c r="H10" s="69"/>
      <c r="I10" s="70" t="s">
        <v>37</v>
      </c>
      <c r="J10" s="67"/>
      <c r="K10" s="68"/>
      <c r="L10" s="69"/>
      <c r="M10" s="70"/>
      <c r="N10" s="67"/>
      <c r="O10" s="68"/>
      <c r="P10" s="69"/>
      <c r="Q10" s="70">
        <v>1</v>
      </c>
      <c r="R10" s="58"/>
      <c r="S10" s="59"/>
      <c r="T10" s="60"/>
      <c r="U10" s="55"/>
      <c r="V10" s="58"/>
      <c r="W10" s="59"/>
      <c r="X10" s="60"/>
      <c r="Y10" s="55">
        <v>1</v>
      </c>
      <c r="Z10" s="60"/>
      <c r="AA10" s="55"/>
      <c r="AB10" s="69"/>
      <c r="AC10" s="70"/>
      <c r="AD10" s="67"/>
      <c r="AE10" s="70"/>
      <c r="AF10" s="69">
        <v>1</v>
      </c>
      <c r="AG10" s="70"/>
      <c r="AH10" s="60"/>
      <c r="AI10" s="55"/>
      <c r="AJ10" s="69"/>
      <c r="AK10" s="71"/>
      <c r="AL10" s="70"/>
      <c r="AM10" s="67"/>
      <c r="AN10" s="71"/>
      <c r="AO10" s="70"/>
      <c r="AP10" s="69">
        <v>1</v>
      </c>
      <c r="AQ10" s="70"/>
      <c r="AR10" s="60"/>
      <c r="AS10" s="61"/>
      <c r="AT10" s="55"/>
      <c r="AU10" s="60"/>
      <c r="AV10" s="67"/>
      <c r="AW10" s="70"/>
      <c r="AX10" s="69"/>
      <c r="AY10" s="67"/>
      <c r="AZ10" s="70"/>
      <c r="BA10" s="69" t="s">
        <v>39</v>
      </c>
      <c r="BB10" s="70"/>
      <c r="BC10" s="60"/>
      <c r="BD10" s="61"/>
      <c r="BE10" s="55"/>
      <c r="BF10" s="60"/>
      <c r="BG10" s="67"/>
      <c r="BH10" s="70"/>
      <c r="BI10" s="69"/>
      <c r="BJ10" s="67"/>
      <c r="BK10" s="70"/>
      <c r="BL10" s="69" t="s">
        <v>39</v>
      </c>
      <c r="BM10" s="70"/>
    </row>
    <row r="11" spans="1:68" ht="15" customHeight="1" x14ac:dyDescent="0.35">
      <c r="A11" s="30" t="s">
        <v>40</v>
      </c>
      <c r="B11" s="45"/>
      <c r="C11" s="46"/>
      <c r="D11" s="47"/>
      <c r="E11" s="48"/>
      <c r="F11" s="45"/>
      <c r="G11" s="46"/>
      <c r="H11" s="47"/>
      <c r="I11" s="48"/>
      <c r="J11" s="45"/>
      <c r="K11" s="46"/>
      <c r="L11" s="47"/>
      <c r="M11" s="48"/>
      <c r="N11" s="45"/>
      <c r="O11" s="46"/>
      <c r="P11" s="47"/>
      <c r="Q11" s="48"/>
      <c r="R11" s="45"/>
      <c r="S11" s="46"/>
      <c r="T11" s="47"/>
      <c r="U11" s="48"/>
      <c r="V11" s="45"/>
      <c r="W11" s="46"/>
      <c r="X11" s="47"/>
      <c r="Y11" s="48"/>
      <c r="Z11" s="47"/>
      <c r="AA11" s="48"/>
      <c r="AB11" s="47"/>
      <c r="AC11" s="48"/>
      <c r="AD11" s="45"/>
      <c r="AE11" s="48"/>
      <c r="AF11" s="47"/>
      <c r="AG11" s="48"/>
      <c r="AH11" s="47"/>
      <c r="AI11" s="48"/>
      <c r="AJ11" s="47"/>
      <c r="AK11" s="49"/>
      <c r="AL11" s="48"/>
      <c r="AM11" s="45"/>
      <c r="AN11" s="49"/>
      <c r="AO11" s="48"/>
      <c r="AP11" s="47"/>
      <c r="AQ11" s="48"/>
      <c r="AR11" s="47"/>
      <c r="AS11" s="49"/>
      <c r="AT11" s="48"/>
      <c r="AU11" s="47"/>
      <c r="AV11" s="45"/>
      <c r="AW11" s="48"/>
      <c r="AX11" s="47"/>
      <c r="AY11" s="45"/>
      <c r="AZ11" s="48"/>
      <c r="BA11" s="47"/>
      <c r="BB11" s="48"/>
      <c r="BC11" s="47"/>
      <c r="BD11" s="49"/>
      <c r="BE11" s="48"/>
      <c r="BF11" s="47"/>
      <c r="BG11" s="45"/>
      <c r="BH11" s="48"/>
      <c r="BI11" s="47"/>
      <c r="BJ11" s="45"/>
      <c r="BK11" s="48"/>
      <c r="BL11" s="47"/>
      <c r="BM11" s="48"/>
    </row>
    <row r="12" spans="1:68" ht="15" customHeight="1" x14ac:dyDescent="0.35">
      <c r="A12" s="72" t="str">
        <f>gis_4540</f>
        <v>GIS 4540 Conservation GIS</v>
      </c>
      <c r="B12" s="73"/>
      <c r="C12" s="74"/>
      <c r="D12" s="75"/>
      <c r="E12" s="76" t="s">
        <v>37</v>
      </c>
      <c r="F12" s="73"/>
      <c r="G12" s="74"/>
      <c r="H12" s="75"/>
      <c r="I12" s="76"/>
      <c r="J12" s="73"/>
      <c r="K12" s="74"/>
      <c r="L12" s="75"/>
      <c r="M12" s="76">
        <v>1</v>
      </c>
      <c r="N12" s="73"/>
      <c r="O12" s="74"/>
      <c r="P12" s="75"/>
      <c r="Q12" s="76"/>
      <c r="R12" s="73"/>
      <c r="S12" s="74">
        <v>1</v>
      </c>
      <c r="T12" s="75"/>
      <c r="U12" s="76"/>
      <c r="V12" s="73"/>
      <c r="W12" s="74"/>
      <c r="X12" s="75"/>
      <c r="Y12" s="76">
        <v>1</v>
      </c>
      <c r="Z12" s="75"/>
      <c r="AA12" s="76"/>
      <c r="AB12" s="77"/>
      <c r="AC12" s="78"/>
      <c r="AD12" s="79"/>
      <c r="AE12" s="80">
        <v>1</v>
      </c>
      <c r="AF12" s="77"/>
      <c r="AG12" s="78"/>
      <c r="AH12" s="77"/>
      <c r="AI12" s="78"/>
      <c r="AJ12" s="77"/>
      <c r="AK12" s="81"/>
      <c r="AL12" s="80">
        <v>1</v>
      </c>
      <c r="AM12" s="79"/>
      <c r="AN12" s="81"/>
      <c r="AO12" s="82"/>
      <c r="AP12" s="77"/>
      <c r="AQ12" s="78"/>
      <c r="AR12" s="77"/>
      <c r="AS12" s="81"/>
      <c r="AT12" s="80"/>
      <c r="AU12" s="83"/>
      <c r="AV12" s="79"/>
      <c r="AW12" s="78">
        <v>1</v>
      </c>
      <c r="AX12" s="77"/>
      <c r="AY12" s="79"/>
      <c r="AZ12" s="82"/>
      <c r="BA12" s="84"/>
      <c r="BB12" s="78"/>
      <c r="BC12" s="77"/>
      <c r="BD12" s="81"/>
      <c r="BE12" s="80"/>
      <c r="BF12" s="83"/>
      <c r="BG12" s="79"/>
      <c r="BH12" s="78">
        <v>1</v>
      </c>
      <c r="BI12" s="77"/>
      <c r="BJ12" s="79"/>
      <c r="BK12" s="82"/>
      <c r="BL12" s="84"/>
      <c r="BM12" s="78"/>
    </row>
    <row r="13" spans="1:68" ht="15" customHeight="1" x14ac:dyDescent="0.35">
      <c r="A13" s="72" t="str">
        <f>gis_4680</f>
        <v>GIS 4680 Environmental Applications</v>
      </c>
      <c r="B13" s="73"/>
      <c r="C13" s="74" t="s">
        <v>37</v>
      </c>
      <c r="D13" s="75"/>
      <c r="E13" s="76"/>
      <c r="F13" s="73"/>
      <c r="G13" s="74" t="s">
        <v>37</v>
      </c>
      <c r="H13" s="75"/>
      <c r="I13" s="76"/>
      <c r="J13" s="73"/>
      <c r="K13" s="74" t="s">
        <v>37</v>
      </c>
      <c r="L13" s="75"/>
      <c r="M13" s="76"/>
      <c r="N13" s="73"/>
      <c r="O13" s="74">
        <v>1</v>
      </c>
      <c r="P13" s="75"/>
      <c r="Q13" s="76"/>
      <c r="R13" s="73"/>
      <c r="S13" s="74"/>
      <c r="T13" s="75"/>
      <c r="U13" s="76">
        <v>1</v>
      </c>
      <c r="V13" s="73"/>
      <c r="W13" s="74"/>
      <c r="X13" s="75"/>
      <c r="Y13" s="76"/>
      <c r="Z13" s="75"/>
      <c r="AA13" s="76">
        <v>1</v>
      </c>
      <c r="AB13" s="77"/>
      <c r="AC13" s="78"/>
      <c r="AD13" s="79"/>
      <c r="AE13" s="78"/>
      <c r="AF13" s="77"/>
      <c r="AG13" s="80">
        <v>1</v>
      </c>
      <c r="AH13" s="77"/>
      <c r="AI13" s="78"/>
      <c r="AJ13" s="77"/>
      <c r="AK13" s="81"/>
      <c r="AL13" s="78"/>
      <c r="AM13" s="79"/>
      <c r="AN13" s="81"/>
      <c r="AO13" s="80"/>
      <c r="AP13" s="77"/>
      <c r="AQ13" s="78"/>
      <c r="AR13" s="77"/>
      <c r="AS13" s="81"/>
      <c r="AT13" s="82">
        <v>1</v>
      </c>
      <c r="AU13" s="84"/>
      <c r="AV13" s="79"/>
      <c r="AW13" s="80"/>
      <c r="AX13" s="83"/>
      <c r="AY13" s="79"/>
      <c r="AZ13" s="80"/>
      <c r="BA13" s="83"/>
      <c r="BB13" s="80"/>
      <c r="BC13" s="77"/>
      <c r="BD13" s="81"/>
      <c r="BE13" s="82">
        <v>1</v>
      </c>
      <c r="BF13" s="84"/>
      <c r="BG13" s="79"/>
      <c r="BH13" s="80"/>
      <c r="BI13" s="83"/>
      <c r="BJ13" s="79"/>
      <c r="BK13" s="80"/>
      <c r="BL13" s="83"/>
      <c r="BM13" s="80"/>
    </row>
    <row r="14" spans="1:68" ht="15" customHeight="1" x14ac:dyDescent="0.35">
      <c r="A14" s="72" t="str">
        <f>gis_4685</f>
        <v>GIS 4685 GIS and Natural Hazards</v>
      </c>
      <c r="B14" s="73"/>
      <c r="C14" s="74"/>
      <c r="D14" s="75"/>
      <c r="E14" s="76"/>
      <c r="F14" s="73"/>
      <c r="G14" s="74" t="s">
        <v>37</v>
      </c>
      <c r="H14" s="75"/>
      <c r="I14" s="76"/>
      <c r="J14" s="73"/>
      <c r="K14" s="74"/>
      <c r="L14" s="75"/>
      <c r="M14" s="76"/>
      <c r="N14" s="73"/>
      <c r="O14" s="74"/>
      <c r="P14" s="75"/>
      <c r="Q14" s="76">
        <v>1</v>
      </c>
      <c r="R14" s="73"/>
      <c r="S14" s="74"/>
      <c r="T14" s="75"/>
      <c r="U14" s="76"/>
      <c r="V14" s="73"/>
      <c r="W14" s="74">
        <v>1</v>
      </c>
      <c r="X14" s="75"/>
      <c r="Y14" s="76"/>
      <c r="Z14" s="75"/>
      <c r="AA14" s="76"/>
      <c r="AB14" s="77"/>
      <c r="AC14" s="85">
        <v>1</v>
      </c>
      <c r="AD14" s="79"/>
      <c r="AE14" s="78"/>
      <c r="AF14" s="77"/>
      <c r="AG14" s="78"/>
      <c r="AH14" s="77"/>
      <c r="AI14" s="80">
        <v>1</v>
      </c>
      <c r="AJ14" s="77"/>
      <c r="AK14" s="81"/>
      <c r="AL14" s="82"/>
      <c r="AM14" s="79"/>
      <c r="AN14" s="81"/>
      <c r="AO14" s="78"/>
      <c r="AP14" s="77"/>
      <c r="AQ14" s="80">
        <v>1</v>
      </c>
      <c r="AR14" s="77"/>
      <c r="AS14" s="81"/>
      <c r="AT14" s="78"/>
      <c r="AU14" s="77"/>
      <c r="AV14" s="79"/>
      <c r="AW14" s="82"/>
      <c r="AX14" s="84"/>
      <c r="AY14" s="79"/>
      <c r="AZ14" s="78"/>
      <c r="BA14" s="77"/>
      <c r="BB14" s="78">
        <v>1</v>
      </c>
      <c r="BC14" s="77"/>
      <c r="BD14" s="81"/>
      <c r="BE14" s="78"/>
      <c r="BF14" s="77"/>
      <c r="BG14" s="79"/>
      <c r="BH14" s="82"/>
      <c r="BI14" s="84"/>
      <c r="BJ14" s="79"/>
      <c r="BK14" s="78"/>
      <c r="BL14" s="77"/>
      <c r="BM14" s="78">
        <v>1</v>
      </c>
    </row>
    <row r="15" spans="1:68" ht="15" customHeight="1" x14ac:dyDescent="0.35">
      <c r="A15" s="72" t="str">
        <f>gis_4687</f>
        <v>GIS 4687 Hydrologic Modeling in GIS</v>
      </c>
      <c r="B15" s="86"/>
      <c r="C15" s="87" t="s">
        <v>37</v>
      </c>
      <c r="D15" s="88"/>
      <c r="E15" s="89"/>
      <c r="F15" s="86"/>
      <c r="G15" s="87" t="s">
        <v>37</v>
      </c>
      <c r="H15" s="88"/>
      <c r="I15" s="89"/>
      <c r="J15" s="86"/>
      <c r="K15" s="87" t="s">
        <v>37</v>
      </c>
      <c r="L15" s="88"/>
      <c r="M15" s="89"/>
      <c r="N15" s="86"/>
      <c r="O15" s="87">
        <v>1</v>
      </c>
      <c r="P15" s="88"/>
      <c r="Q15" s="89"/>
      <c r="R15" s="86"/>
      <c r="S15" s="87">
        <v>1</v>
      </c>
      <c r="T15" s="75"/>
      <c r="U15" s="76"/>
      <c r="V15" s="73"/>
      <c r="W15" s="74">
        <v>1</v>
      </c>
      <c r="X15" s="75"/>
      <c r="Y15" s="76"/>
      <c r="Z15" s="75"/>
      <c r="AA15" s="76"/>
      <c r="AB15" s="77"/>
      <c r="AC15" s="78"/>
      <c r="AD15" s="79"/>
      <c r="AE15" s="80">
        <v>1</v>
      </c>
      <c r="AF15" s="77"/>
      <c r="AG15" s="78"/>
      <c r="AH15" s="77"/>
      <c r="AI15" s="80">
        <v>1</v>
      </c>
      <c r="AJ15" s="77"/>
      <c r="AK15" s="81"/>
      <c r="AL15" s="78"/>
      <c r="AM15" s="79"/>
      <c r="AN15" s="81"/>
      <c r="AO15" s="80">
        <v>1</v>
      </c>
      <c r="AP15" s="77"/>
      <c r="AQ15" s="78"/>
      <c r="AR15" s="77"/>
      <c r="AS15" s="81"/>
      <c r="AT15" s="80"/>
      <c r="AU15" s="83"/>
      <c r="AV15" s="79"/>
      <c r="AW15" s="78"/>
      <c r="AX15" s="77"/>
      <c r="AY15" s="79"/>
      <c r="AZ15" s="80">
        <v>1</v>
      </c>
      <c r="BA15" s="83"/>
      <c r="BB15" s="78"/>
      <c r="BC15" s="77"/>
      <c r="BD15" s="81"/>
      <c r="BE15" s="80"/>
      <c r="BF15" s="83"/>
      <c r="BG15" s="79"/>
      <c r="BH15" s="78"/>
      <c r="BI15" s="77"/>
      <c r="BJ15" s="79"/>
      <c r="BK15" s="80">
        <v>1</v>
      </c>
      <c r="BL15" s="83"/>
      <c r="BM15" s="78"/>
    </row>
    <row r="16" spans="1:68" ht="15" customHeight="1" x14ac:dyDescent="0.35">
      <c r="A16" s="90" t="s">
        <v>41</v>
      </c>
      <c r="B16" s="91"/>
      <c r="C16" s="92"/>
      <c r="D16" s="93"/>
      <c r="E16" s="94"/>
      <c r="F16" s="91"/>
      <c r="G16" s="92"/>
      <c r="H16" s="93"/>
      <c r="I16" s="94"/>
      <c r="J16" s="91"/>
      <c r="K16" s="92"/>
      <c r="L16" s="93"/>
      <c r="M16" s="94"/>
      <c r="N16" s="91"/>
      <c r="O16" s="92"/>
      <c r="P16" s="93"/>
      <c r="Q16" s="94"/>
      <c r="R16" s="91"/>
      <c r="S16" s="92"/>
      <c r="T16" s="93"/>
      <c r="U16" s="94"/>
      <c r="V16" s="91"/>
      <c r="W16" s="92"/>
      <c r="X16" s="93"/>
      <c r="Y16" s="94"/>
      <c r="Z16" s="93"/>
      <c r="AA16" s="94"/>
      <c r="AB16" s="93"/>
      <c r="AC16" s="94"/>
      <c r="AD16" s="91"/>
      <c r="AE16" s="94"/>
      <c r="AF16" s="93"/>
      <c r="AG16" s="94"/>
      <c r="AH16" s="93"/>
      <c r="AI16" s="94"/>
      <c r="AJ16" s="93"/>
      <c r="AK16" s="95"/>
      <c r="AL16" s="94"/>
      <c r="AM16" s="91"/>
      <c r="AN16" s="95"/>
      <c r="AO16" s="94"/>
      <c r="AP16" s="93"/>
      <c r="AQ16" s="94"/>
      <c r="AR16" s="93"/>
      <c r="AS16" s="95"/>
      <c r="AT16" s="94"/>
      <c r="AU16" s="93"/>
      <c r="AV16" s="91"/>
      <c r="AW16" s="94"/>
      <c r="AX16" s="93"/>
      <c r="AY16" s="91"/>
      <c r="AZ16" s="94"/>
      <c r="BA16" s="93"/>
      <c r="BB16" s="94"/>
      <c r="BC16" s="93"/>
      <c r="BD16" s="95"/>
      <c r="BE16" s="94"/>
      <c r="BF16" s="93"/>
      <c r="BG16" s="91"/>
      <c r="BH16" s="94"/>
      <c r="BI16" s="93"/>
      <c r="BJ16" s="91"/>
      <c r="BK16" s="94"/>
      <c r="BL16" s="93"/>
      <c r="BM16" s="94"/>
    </row>
    <row r="17" spans="1:65" ht="15" customHeight="1" x14ac:dyDescent="0.35">
      <c r="A17" s="96" t="str">
        <f>gis_4007</f>
        <v>GIS 4007 Creative Problem Solving and Programming Concepts</v>
      </c>
      <c r="B17" s="97"/>
      <c r="C17" s="98" t="s">
        <v>37</v>
      </c>
      <c r="D17" s="99"/>
      <c r="E17" s="100" t="s">
        <v>37</v>
      </c>
      <c r="F17" s="97"/>
      <c r="G17" s="98" t="s">
        <v>37</v>
      </c>
      <c r="H17" s="99"/>
      <c r="I17" s="100" t="s">
        <v>37</v>
      </c>
      <c r="J17" s="97" t="s">
        <v>36</v>
      </c>
      <c r="K17" s="98" t="s">
        <v>37</v>
      </c>
      <c r="L17" s="99"/>
      <c r="M17" s="100">
        <v>1</v>
      </c>
      <c r="N17" s="97"/>
      <c r="O17" s="98">
        <v>1</v>
      </c>
      <c r="P17" s="99"/>
      <c r="Q17" s="100">
        <v>1</v>
      </c>
      <c r="R17" s="97" t="s">
        <v>36</v>
      </c>
      <c r="S17" s="98">
        <v>1</v>
      </c>
      <c r="T17" s="99"/>
      <c r="U17" s="100">
        <v>1</v>
      </c>
      <c r="V17" s="97"/>
      <c r="W17" s="98">
        <v>1</v>
      </c>
      <c r="X17" s="99"/>
      <c r="Y17" s="100">
        <v>1</v>
      </c>
      <c r="Z17" s="99">
        <v>1</v>
      </c>
      <c r="AA17" s="101"/>
      <c r="AB17" s="99"/>
      <c r="AC17" s="100">
        <v>1</v>
      </c>
      <c r="AD17" s="97"/>
      <c r="AE17" s="100">
        <v>1</v>
      </c>
      <c r="AF17" s="99"/>
      <c r="AG17" s="100">
        <v>1</v>
      </c>
      <c r="AH17" s="99">
        <v>1</v>
      </c>
      <c r="AI17" s="101"/>
      <c r="AJ17" s="99"/>
      <c r="AK17" s="102"/>
      <c r="AL17" s="100">
        <v>1</v>
      </c>
      <c r="AM17" s="97"/>
      <c r="AN17" s="102"/>
      <c r="AO17" s="100">
        <v>1</v>
      </c>
      <c r="AP17" s="99"/>
      <c r="AQ17" s="100">
        <v>1</v>
      </c>
      <c r="AR17" s="99"/>
      <c r="AS17" s="102"/>
      <c r="AT17" s="101"/>
      <c r="AU17" s="99"/>
      <c r="AV17" s="97"/>
      <c r="AW17" s="100"/>
      <c r="AX17" s="99"/>
      <c r="AY17" s="97"/>
      <c r="AZ17" s="100"/>
      <c r="BA17" s="99"/>
      <c r="BB17" s="100"/>
      <c r="BC17" s="99"/>
      <c r="BD17" s="102"/>
      <c r="BE17" s="101"/>
      <c r="BF17" s="99"/>
      <c r="BG17" s="97"/>
      <c r="BH17" s="100"/>
      <c r="BI17" s="99"/>
      <c r="BJ17" s="97"/>
      <c r="BK17" s="100"/>
      <c r="BL17" s="99"/>
      <c r="BM17" s="100"/>
    </row>
    <row r="18" spans="1:65" ht="15" customHeight="1" x14ac:dyDescent="0.35">
      <c r="A18" s="96" t="str">
        <f>gis_4080</f>
        <v>GIS 4080 Python Programming in GIS</v>
      </c>
      <c r="B18" s="97"/>
      <c r="C18" s="98" t="s">
        <v>37</v>
      </c>
      <c r="D18" s="99"/>
      <c r="E18" s="100"/>
      <c r="F18" s="97"/>
      <c r="G18" s="98" t="s">
        <v>37</v>
      </c>
      <c r="H18" s="99"/>
      <c r="I18" s="100" t="s">
        <v>37</v>
      </c>
      <c r="J18" s="97"/>
      <c r="K18" s="98" t="s">
        <v>37</v>
      </c>
      <c r="L18" s="99"/>
      <c r="M18" s="100">
        <v>1</v>
      </c>
      <c r="N18" s="97"/>
      <c r="O18" s="98">
        <v>1</v>
      </c>
      <c r="P18" s="99"/>
      <c r="Q18" s="100">
        <v>1</v>
      </c>
      <c r="R18" s="97"/>
      <c r="S18" s="98">
        <v>1</v>
      </c>
      <c r="T18" s="99"/>
      <c r="U18" s="100">
        <v>1</v>
      </c>
      <c r="V18" s="97"/>
      <c r="W18" s="98">
        <v>1</v>
      </c>
      <c r="X18" s="99"/>
      <c r="Y18" s="100">
        <v>1</v>
      </c>
      <c r="Z18" s="99"/>
      <c r="AA18" s="101">
        <v>1</v>
      </c>
      <c r="AB18" s="99"/>
      <c r="AC18" s="100"/>
      <c r="AD18" s="97"/>
      <c r="AE18" s="100">
        <v>1</v>
      </c>
      <c r="AF18" s="99"/>
      <c r="AG18" s="100"/>
      <c r="AH18" s="99"/>
      <c r="AI18" s="101">
        <v>1</v>
      </c>
      <c r="AJ18" s="99"/>
      <c r="AK18" s="102"/>
      <c r="AL18" s="100"/>
      <c r="AM18" s="97"/>
      <c r="AN18" s="102"/>
      <c r="AO18" s="100">
        <v>1</v>
      </c>
      <c r="AP18" s="99"/>
      <c r="AQ18" s="100"/>
      <c r="AR18" s="99"/>
      <c r="AS18" s="102"/>
      <c r="AT18" s="101">
        <v>1</v>
      </c>
      <c r="AU18" s="99"/>
      <c r="AV18" s="97"/>
      <c r="AW18" s="100"/>
      <c r="AX18" s="99"/>
      <c r="AY18" s="97"/>
      <c r="AZ18" s="100">
        <v>1</v>
      </c>
      <c r="BA18" s="99"/>
      <c r="BB18" s="100"/>
      <c r="BC18" s="99"/>
      <c r="BD18" s="102"/>
      <c r="BE18" s="101">
        <v>1</v>
      </c>
      <c r="BF18" s="99"/>
      <c r="BG18" s="97"/>
      <c r="BH18" s="100"/>
      <c r="BI18" s="99"/>
      <c r="BJ18" s="97"/>
      <c r="BK18" s="100">
        <v>1</v>
      </c>
      <c r="BL18" s="99"/>
      <c r="BM18" s="100"/>
    </row>
    <row r="19" spans="1:65" ht="15" customHeight="1" x14ac:dyDescent="0.35">
      <c r="A19" s="96" t="str">
        <f>gis_4085</f>
        <v>GIS 4085 Python Programming II</v>
      </c>
      <c r="B19" s="97"/>
      <c r="C19" s="98"/>
      <c r="D19" s="99"/>
      <c r="E19" s="100"/>
      <c r="F19" s="97"/>
      <c r="G19" s="98"/>
      <c r="H19" s="99"/>
      <c r="I19" s="100"/>
      <c r="J19" s="97"/>
      <c r="K19" s="98"/>
      <c r="L19" s="99"/>
      <c r="M19" s="100"/>
      <c r="N19" s="97"/>
      <c r="O19" s="98"/>
      <c r="P19" s="99"/>
      <c r="Q19" s="100"/>
      <c r="R19" s="97"/>
      <c r="S19" s="98"/>
      <c r="T19" s="99"/>
      <c r="U19" s="100"/>
      <c r="V19" s="97"/>
      <c r="W19" s="98"/>
      <c r="X19" s="99"/>
      <c r="Y19" s="100"/>
      <c r="Z19" s="99"/>
      <c r="AA19" s="101"/>
      <c r="AB19" s="99"/>
      <c r="AC19" s="100"/>
      <c r="AD19" s="97"/>
      <c r="AE19" s="100"/>
      <c r="AF19" s="99"/>
      <c r="AG19" s="100">
        <v>1</v>
      </c>
      <c r="AH19" s="99"/>
      <c r="AI19" s="101"/>
      <c r="AJ19" s="99"/>
      <c r="AK19" s="102"/>
      <c r="AL19" s="100"/>
      <c r="AM19" s="97"/>
      <c r="AN19" s="102"/>
      <c r="AO19" s="100"/>
      <c r="AP19" s="99"/>
      <c r="AQ19" s="100">
        <v>1</v>
      </c>
      <c r="AR19" s="99"/>
      <c r="AS19" s="102"/>
      <c r="AT19" s="101"/>
      <c r="AU19" s="99"/>
      <c r="AV19" s="97"/>
      <c r="AW19" s="100"/>
      <c r="AX19" s="99"/>
      <c r="AY19" s="97"/>
      <c r="AZ19" s="100"/>
      <c r="BA19" s="99"/>
      <c r="BB19" s="100">
        <v>1</v>
      </c>
      <c r="BC19" s="99"/>
      <c r="BD19" s="102"/>
      <c r="BE19" s="101"/>
      <c r="BF19" s="99"/>
      <c r="BG19" s="97"/>
      <c r="BH19" s="100"/>
      <c r="BI19" s="99"/>
      <c r="BJ19" s="97"/>
      <c r="BK19" s="100"/>
      <c r="BL19" s="99"/>
      <c r="BM19" s="100">
        <v>1</v>
      </c>
    </row>
    <row r="20" spans="1:65" ht="15" customHeight="1" x14ac:dyDescent="0.35">
      <c r="A20" s="96" t="str">
        <f>gis_4100</f>
        <v>GIS 4100 Geospatial Technologies</v>
      </c>
      <c r="B20" s="97"/>
      <c r="C20" s="98"/>
      <c r="D20" s="99"/>
      <c r="E20" s="100"/>
      <c r="F20" s="97"/>
      <c r="G20" s="98"/>
      <c r="H20" s="99"/>
      <c r="I20" s="100"/>
      <c r="J20" s="97"/>
      <c r="K20" s="98"/>
      <c r="L20" s="99"/>
      <c r="M20" s="100"/>
      <c r="N20" s="97"/>
      <c r="O20" s="98"/>
      <c r="P20" s="99"/>
      <c r="Q20" s="100"/>
      <c r="R20" s="97"/>
      <c r="S20" s="98">
        <v>1</v>
      </c>
      <c r="T20" s="99"/>
      <c r="U20" s="100"/>
      <c r="V20" s="97"/>
      <c r="W20" s="98">
        <v>1</v>
      </c>
      <c r="X20" s="99"/>
      <c r="Y20" s="100"/>
      <c r="Z20" s="99"/>
      <c r="AA20" s="101">
        <v>1</v>
      </c>
      <c r="AB20" s="99"/>
      <c r="AC20" s="100"/>
      <c r="AD20" s="97"/>
      <c r="AE20" s="100"/>
      <c r="AF20" s="99"/>
      <c r="AG20" s="100"/>
      <c r="AH20" s="99"/>
      <c r="AI20" s="101">
        <v>1</v>
      </c>
      <c r="AJ20" s="99"/>
      <c r="AK20" s="102"/>
      <c r="AL20" s="100"/>
      <c r="AM20" s="97"/>
      <c r="AN20" s="102"/>
      <c r="AO20" s="100">
        <v>1</v>
      </c>
      <c r="AP20" s="99"/>
      <c r="AQ20" s="100"/>
      <c r="AR20" s="99"/>
      <c r="AS20" s="102"/>
      <c r="AT20" s="101"/>
      <c r="AU20" s="99"/>
      <c r="AV20" s="97"/>
      <c r="AW20" s="100"/>
      <c r="AX20" s="99"/>
      <c r="AY20" s="97"/>
      <c r="AZ20" s="100"/>
      <c r="BA20" s="99"/>
      <c r="BB20" s="100"/>
      <c r="BC20" s="99"/>
      <c r="BD20" s="102"/>
      <c r="BE20" s="101"/>
      <c r="BF20" s="99"/>
      <c r="BG20" s="97"/>
      <c r="BH20" s="100"/>
      <c r="BI20" s="99"/>
      <c r="BJ20" s="97"/>
      <c r="BK20" s="100"/>
      <c r="BL20" s="99"/>
      <c r="BM20" s="100"/>
    </row>
    <row r="21" spans="1:65" ht="15" customHeight="1" x14ac:dyDescent="0.35">
      <c r="A21" s="96" t="str">
        <f>gis_4200</f>
        <v>GIS 4200 Geospatial Intelligence</v>
      </c>
      <c r="B21" s="97"/>
      <c r="C21" s="98"/>
      <c r="D21" s="99"/>
      <c r="E21" s="100"/>
      <c r="F21" s="97"/>
      <c r="G21" s="98"/>
      <c r="H21" s="99"/>
      <c r="I21" s="100" t="s">
        <v>37</v>
      </c>
      <c r="J21" s="97"/>
      <c r="K21" s="98"/>
      <c r="L21" s="99"/>
      <c r="M21" s="100"/>
      <c r="N21" s="97"/>
      <c r="O21" s="98"/>
      <c r="P21" s="99"/>
      <c r="Q21" s="100">
        <v>1</v>
      </c>
      <c r="R21" s="97"/>
      <c r="S21" s="98"/>
      <c r="T21" s="99"/>
      <c r="U21" s="100"/>
      <c r="V21" s="97"/>
      <c r="W21" s="98"/>
      <c r="X21" s="99"/>
      <c r="Y21" s="100">
        <v>1</v>
      </c>
      <c r="Z21" s="99"/>
      <c r="AA21" s="101"/>
      <c r="AB21" s="99"/>
      <c r="AC21" s="100"/>
      <c r="AD21" s="97"/>
      <c r="AE21" s="100"/>
      <c r="AF21" s="99"/>
      <c r="AG21" s="100">
        <v>1</v>
      </c>
      <c r="AH21" s="99"/>
      <c r="AI21" s="101"/>
      <c r="AJ21" s="99"/>
      <c r="AK21" s="102"/>
      <c r="AL21" s="100"/>
      <c r="AM21" s="97"/>
      <c r="AN21" s="102"/>
      <c r="AO21" s="100"/>
      <c r="AP21" s="99"/>
      <c r="AQ21" s="100">
        <v>1</v>
      </c>
      <c r="AR21" s="99"/>
      <c r="AS21" s="102"/>
      <c r="AT21" s="101"/>
      <c r="AU21" s="99"/>
      <c r="AV21" s="97"/>
      <c r="AW21" s="100"/>
      <c r="AX21" s="99"/>
      <c r="AY21" s="97"/>
      <c r="AZ21" s="100"/>
      <c r="BA21" s="99"/>
      <c r="BB21" s="100"/>
      <c r="BC21" s="99"/>
      <c r="BD21" s="102"/>
      <c r="BE21" s="101"/>
      <c r="BF21" s="99"/>
      <c r="BG21" s="97"/>
      <c r="BH21" s="100"/>
      <c r="BI21" s="99"/>
      <c r="BJ21" s="97"/>
      <c r="BK21" s="100"/>
      <c r="BL21" s="99"/>
      <c r="BM21" s="100"/>
    </row>
    <row r="22" spans="1:65" ht="15" customHeight="1" x14ac:dyDescent="0.35">
      <c r="A22" s="96" t="str">
        <f>gis_4530</f>
        <v>GIS 4530 Crime Mapping</v>
      </c>
      <c r="B22" s="97"/>
      <c r="C22" s="98"/>
      <c r="D22" s="99"/>
      <c r="E22" s="100" t="s">
        <v>37</v>
      </c>
      <c r="F22" s="97"/>
      <c r="G22" s="98"/>
      <c r="H22" s="99"/>
      <c r="I22" s="100"/>
      <c r="J22" s="97"/>
      <c r="K22" s="98" t="s">
        <v>37</v>
      </c>
      <c r="L22" s="99"/>
      <c r="M22" s="100"/>
      <c r="N22" s="97"/>
      <c r="O22" s="98"/>
      <c r="P22" s="99"/>
      <c r="Q22" s="100"/>
      <c r="R22" s="97"/>
      <c r="S22" s="98">
        <v>1</v>
      </c>
      <c r="T22" s="99"/>
      <c r="U22" s="100"/>
      <c r="V22" s="97"/>
      <c r="W22" s="98"/>
      <c r="X22" s="99"/>
      <c r="Y22" s="100"/>
      <c r="Z22" s="99"/>
      <c r="AA22" s="101">
        <v>1</v>
      </c>
      <c r="AB22" s="99"/>
      <c r="AC22" s="100"/>
      <c r="AD22" s="97"/>
      <c r="AE22" s="100"/>
      <c r="AF22" s="99"/>
      <c r="AG22" s="100"/>
      <c r="AH22" s="99"/>
      <c r="AI22" s="101">
        <v>1</v>
      </c>
      <c r="AJ22" s="99"/>
      <c r="AK22" s="102"/>
      <c r="AL22" s="100"/>
      <c r="AM22" s="97"/>
      <c r="AN22" s="102"/>
      <c r="AO22" s="100"/>
      <c r="AP22" s="99"/>
      <c r="AQ22" s="100"/>
      <c r="AR22" s="99"/>
      <c r="AS22" s="102"/>
      <c r="AT22" s="101"/>
      <c r="AU22" s="99"/>
      <c r="AV22" s="97"/>
      <c r="AW22" s="100"/>
      <c r="AX22" s="99"/>
      <c r="AY22" s="97"/>
      <c r="AZ22" s="100"/>
      <c r="BA22" s="99"/>
      <c r="BB22" s="100"/>
      <c r="BC22" s="99"/>
      <c r="BD22" s="102"/>
      <c r="BE22" s="101"/>
      <c r="BF22" s="99"/>
      <c r="BG22" s="97"/>
      <c r="BH22" s="100"/>
      <c r="BI22" s="99"/>
      <c r="BJ22" s="97"/>
      <c r="BK22" s="100"/>
      <c r="BL22" s="99"/>
      <c r="BM22" s="100"/>
    </row>
    <row r="23" spans="1:65" ht="15" customHeight="1" x14ac:dyDescent="0.35">
      <c r="A23" s="96" t="str">
        <f>gis_4570</f>
        <v>GIS 4570 Geographic Information Systems in Public Health</v>
      </c>
      <c r="B23" s="97"/>
      <c r="C23" s="98"/>
      <c r="D23" s="99"/>
      <c r="E23" s="100"/>
      <c r="F23" s="97"/>
      <c r="G23" s="98"/>
      <c r="H23" s="99"/>
      <c r="I23" s="100" t="s">
        <v>37</v>
      </c>
      <c r="J23" s="97"/>
      <c r="K23" s="98"/>
      <c r="L23" s="99"/>
      <c r="M23" s="100"/>
      <c r="N23" s="97"/>
      <c r="O23" s="98"/>
      <c r="P23" s="99"/>
      <c r="Q23" s="100">
        <v>1</v>
      </c>
      <c r="R23" s="97"/>
      <c r="S23" s="98"/>
      <c r="T23" s="99"/>
      <c r="U23" s="100"/>
      <c r="V23" s="97"/>
      <c r="W23" s="98"/>
      <c r="X23" s="99"/>
      <c r="Y23" s="100">
        <v>1</v>
      </c>
      <c r="Z23" s="99"/>
      <c r="AA23" s="101"/>
      <c r="AB23" s="99"/>
      <c r="AC23" s="100"/>
      <c r="AD23" s="97"/>
      <c r="AE23" s="100"/>
      <c r="AF23" s="99"/>
      <c r="AG23" s="100">
        <v>1</v>
      </c>
      <c r="AH23" s="99"/>
      <c r="AI23" s="101"/>
      <c r="AJ23" s="99"/>
      <c r="AK23" s="102"/>
      <c r="AL23" s="100"/>
      <c r="AM23" s="97"/>
      <c r="AN23" s="102"/>
      <c r="AO23" s="100"/>
      <c r="AP23" s="99"/>
      <c r="AQ23" s="100">
        <v>1</v>
      </c>
      <c r="AR23" s="99"/>
      <c r="AS23" s="102"/>
      <c r="AT23" s="101"/>
      <c r="AU23" s="99"/>
      <c r="AV23" s="97"/>
      <c r="AW23" s="100"/>
      <c r="AX23" s="99"/>
      <c r="AY23" s="97"/>
      <c r="AZ23" s="100"/>
      <c r="BA23" s="99"/>
      <c r="BB23" s="100"/>
      <c r="BC23" s="99"/>
      <c r="BD23" s="102"/>
      <c r="BE23" s="101"/>
      <c r="BF23" s="99"/>
      <c r="BG23" s="97"/>
      <c r="BH23" s="100"/>
      <c r="BI23" s="99"/>
      <c r="BJ23" s="97"/>
      <c r="BK23" s="100"/>
      <c r="BL23" s="99"/>
      <c r="BM23" s="100"/>
    </row>
    <row r="24" spans="1:65" ht="15" customHeight="1" x14ac:dyDescent="0.35">
      <c r="A24" s="96" t="str">
        <f>GIS_4610</f>
        <v>GIS 4610 Open Source GIS</v>
      </c>
      <c r="B24" s="97"/>
      <c r="C24" s="98"/>
      <c r="D24" s="99"/>
      <c r="E24" s="100"/>
      <c r="F24" s="97"/>
      <c r="G24" s="98"/>
      <c r="H24" s="99"/>
      <c r="I24" s="100"/>
      <c r="J24" s="97"/>
      <c r="K24" s="98"/>
      <c r="L24" s="99"/>
      <c r="M24" s="100"/>
      <c r="N24" s="97"/>
      <c r="O24" s="98"/>
      <c r="P24" s="99"/>
      <c r="Q24" s="100"/>
      <c r="R24" s="97"/>
      <c r="S24" s="98"/>
      <c r="T24" s="99"/>
      <c r="U24" s="100"/>
      <c r="V24" s="97"/>
      <c r="W24" s="98"/>
      <c r="X24" s="99"/>
      <c r="Y24" s="100"/>
      <c r="Z24" s="99"/>
      <c r="AA24" s="101"/>
      <c r="AB24" s="99"/>
      <c r="AC24" s="100"/>
      <c r="AD24" s="97"/>
      <c r="AE24" s="100">
        <v>1</v>
      </c>
      <c r="AF24" s="99"/>
      <c r="AG24" s="100"/>
      <c r="AH24" s="99"/>
      <c r="AI24" s="101"/>
      <c r="AJ24" s="99"/>
      <c r="AK24" s="102"/>
      <c r="AL24" s="100"/>
      <c r="AM24" s="97"/>
      <c r="AN24" s="102"/>
      <c r="AO24" s="100">
        <v>1</v>
      </c>
      <c r="AP24" s="99"/>
      <c r="AQ24" s="100"/>
      <c r="AR24" s="99"/>
      <c r="AS24" s="102"/>
      <c r="AT24" s="101"/>
      <c r="AU24" s="99"/>
      <c r="AV24" s="97"/>
      <c r="AW24" s="100"/>
      <c r="AX24" s="99"/>
      <c r="AY24" s="97"/>
      <c r="AZ24" s="100"/>
      <c r="BA24" s="99"/>
      <c r="BB24" s="100"/>
      <c r="BC24" s="99"/>
      <c r="BD24" s="102"/>
      <c r="BE24" s="101"/>
      <c r="BF24" s="99"/>
      <c r="BG24" s="97"/>
      <c r="BH24" s="100"/>
      <c r="BI24" s="99"/>
      <c r="BJ24" s="97"/>
      <c r="BK24" s="100"/>
      <c r="BL24" s="99"/>
      <c r="BM24" s="100"/>
    </row>
    <row r="25" spans="1:65" ht="15" customHeight="1" x14ac:dyDescent="0.35">
      <c r="A25" s="96" t="str">
        <f>gis_4620</f>
        <v>GIS 4620 Geodatabase Application</v>
      </c>
      <c r="B25" s="97"/>
      <c r="C25" s="98"/>
      <c r="D25" s="99"/>
      <c r="E25" s="100"/>
      <c r="F25" s="97"/>
      <c r="G25" s="98" t="s">
        <v>37</v>
      </c>
      <c r="H25" s="99"/>
      <c r="I25" s="100"/>
      <c r="J25" s="97"/>
      <c r="K25" s="98"/>
      <c r="L25" s="99" t="s">
        <v>36</v>
      </c>
      <c r="M25" s="100"/>
      <c r="N25" s="97"/>
      <c r="O25" s="98">
        <v>1</v>
      </c>
      <c r="P25" s="99"/>
      <c r="Q25" s="100"/>
      <c r="R25" s="97"/>
      <c r="S25" s="98"/>
      <c r="T25" s="99">
        <v>1</v>
      </c>
      <c r="U25" s="100"/>
      <c r="V25" s="97"/>
      <c r="W25" s="98"/>
      <c r="X25" s="99"/>
      <c r="Y25" s="100"/>
      <c r="Z25" s="99"/>
      <c r="AA25" s="101"/>
      <c r="AB25" s="99">
        <v>1</v>
      </c>
      <c r="AC25" s="100"/>
      <c r="AD25" s="97"/>
      <c r="AE25" s="100"/>
      <c r="AF25" s="99"/>
      <c r="AG25" s="100"/>
      <c r="AH25" s="99"/>
      <c r="AI25" s="101"/>
      <c r="AJ25" s="99">
        <v>1</v>
      </c>
      <c r="AK25" s="102"/>
      <c r="AL25" s="100"/>
      <c r="AM25" s="97"/>
      <c r="AN25" s="102"/>
      <c r="AO25" s="100"/>
      <c r="AP25" s="99"/>
      <c r="AQ25" s="100"/>
      <c r="AR25" s="99"/>
      <c r="AS25" s="102"/>
      <c r="AT25" s="101"/>
      <c r="AU25" s="99">
        <v>1</v>
      </c>
      <c r="AV25" s="97"/>
      <c r="AW25" s="100"/>
      <c r="AX25" s="99"/>
      <c r="AY25" s="97"/>
      <c r="AZ25" s="100"/>
      <c r="BA25" s="99"/>
      <c r="BB25" s="100"/>
      <c r="BC25" s="99"/>
      <c r="BD25" s="102"/>
      <c r="BE25" s="101"/>
      <c r="BF25" s="99">
        <v>1</v>
      </c>
      <c r="BG25" s="97"/>
      <c r="BH25" s="100"/>
      <c r="BI25" s="99"/>
      <c r="BJ25" s="97"/>
      <c r="BK25" s="100"/>
      <c r="BL25" s="99"/>
      <c r="BM25" s="100"/>
    </row>
    <row r="26" spans="1:65" ht="15" customHeight="1" x14ac:dyDescent="0.35">
      <c r="A26" s="96" t="str">
        <f>gis_4630</f>
        <v>GIS 4630 Public Domain Data for GIS</v>
      </c>
      <c r="B26" s="97"/>
      <c r="C26" s="98"/>
      <c r="D26" s="99"/>
      <c r="E26" s="100" t="s">
        <v>37</v>
      </c>
      <c r="F26" s="97" t="s">
        <v>36</v>
      </c>
      <c r="G26" s="98"/>
      <c r="H26" s="99"/>
      <c r="I26" s="100"/>
      <c r="J26" s="97"/>
      <c r="K26" s="98"/>
      <c r="L26" s="99"/>
      <c r="M26" s="100">
        <v>1</v>
      </c>
      <c r="N26" s="97"/>
      <c r="O26" s="98"/>
      <c r="P26" s="99"/>
      <c r="Q26" s="100"/>
      <c r="R26" s="97"/>
      <c r="S26" s="98"/>
      <c r="T26" s="99"/>
      <c r="U26" s="100">
        <v>1</v>
      </c>
      <c r="V26" s="97"/>
      <c r="W26" s="98"/>
      <c r="X26" s="99"/>
      <c r="Y26" s="100"/>
      <c r="Z26" s="99"/>
      <c r="AA26" s="101"/>
      <c r="AB26" s="99"/>
      <c r="AC26" s="100">
        <v>1</v>
      </c>
      <c r="AD26" s="97"/>
      <c r="AE26" s="100"/>
      <c r="AF26" s="99"/>
      <c r="AG26" s="100"/>
      <c r="AH26" s="99"/>
      <c r="AI26" s="101"/>
      <c r="AJ26" s="99"/>
      <c r="AK26" s="102"/>
      <c r="AL26" s="100">
        <v>1</v>
      </c>
      <c r="AM26" s="97"/>
      <c r="AN26" s="102"/>
      <c r="AO26" s="100"/>
      <c r="AP26" s="99"/>
      <c r="AQ26" s="100"/>
      <c r="AR26" s="99"/>
      <c r="AS26" s="102"/>
      <c r="AT26" s="101"/>
      <c r="AU26" s="99"/>
      <c r="AV26" s="97"/>
      <c r="AW26" s="100">
        <v>1</v>
      </c>
      <c r="AX26" s="99"/>
      <c r="AY26" s="97"/>
      <c r="AZ26" s="100"/>
      <c r="BA26" s="99"/>
      <c r="BB26" s="100"/>
      <c r="BC26" s="99"/>
      <c r="BD26" s="102"/>
      <c r="BE26" s="101"/>
      <c r="BF26" s="99"/>
      <c r="BG26" s="97"/>
      <c r="BH26" s="100">
        <v>1</v>
      </c>
      <c r="BI26" s="99"/>
      <c r="BJ26" s="97"/>
      <c r="BK26" s="100"/>
      <c r="BL26" s="99"/>
      <c r="BM26" s="100"/>
    </row>
    <row r="27" spans="1:65" ht="15" customHeight="1" x14ac:dyDescent="0.35">
      <c r="A27" s="96" t="str">
        <f>gis_4650</f>
        <v>GIS 4650 Demographic Analysis Using GIS</v>
      </c>
      <c r="B27" s="97"/>
      <c r="C27" s="98"/>
      <c r="D27" s="99"/>
      <c r="E27" s="100"/>
      <c r="F27" s="97"/>
      <c r="G27" s="98"/>
      <c r="H27" s="99"/>
      <c r="I27" s="100"/>
      <c r="J27" s="97"/>
      <c r="K27" s="98"/>
      <c r="L27" s="99"/>
      <c r="M27" s="100"/>
      <c r="N27" s="97" t="s">
        <v>36</v>
      </c>
      <c r="O27" s="98"/>
      <c r="P27" s="99"/>
      <c r="Q27" s="100"/>
      <c r="R27" s="97"/>
      <c r="S27" s="98"/>
      <c r="T27" s="99"/>
      <c r="U27" s="100"/>
      <c r="V27" s="97"/>
      <c r="W27" s="98">
        <v>1</v>
      </c>
      <c r="X27" s="99"/>
      <c r="Y27" s="100"/>
      <c r="Z27" s="99"/>
      <c r="AA27" s="101"/>
      <c r="AB27" s="99"/>
      <c r="AC27" s="100"/>
      <c r="AD27" s="97"/>
      <c r="AE27" s="100">
        <v>1</v>
      </c>
      <c r="AF27" s="99"/>
      <c r="AG27" s="100"/>
      <c r="AH27" s="99"/>
      <c r="AI27" s="101"/>
      <c r="AJ27" s="99"/>
      <c r="AK27" s="102"/>
      <c r="AL27" s="100"/>
      <c r="AM27" s="97"/>
      <c r="AN27" s="102"/>
      <c r="AO27" s="100">
        <v>1</v>
      </c>
      <c r="AP27" s="99"/>
      <c r="AQ27" s="100"/>
      <c r="AR27" s="99"/>
      <c r="AS27" s="102"/>
      <c r="AT27" s="101"/>
      <c r="AU27" s="99"/>
      <c r="AV27" s="97"/>
      <c r="AW27" s="100"/>
      <c r="AX27" s="99"/>
      <c r="AY27" s="97"/>
      <c r="AZ27" s="100">
        <v>1</v>
      </c>
      <c r="BA27" s="99"/>
      <c r="BB27" s="100"/>
      <c r="BC27" s="99"/>
      <c r="BD27" s="102"/>
      <c r="BE27" s="101"/>
      <c r="BF27" s="99"/>
      <c r="BG27" s="97"/>
      <c r="BH27" s="100"/>
      <c r="BI27" s="99"/>
      <c r="BJ27" s="97"/>
      <c r="BK27" s="100">
        <v>1</v>
      </c>
      <c r="BL27" s="99"/>
      <c r="BM27" s="100"/>
    </row>
    <row r="28" spans="1:65" ht="15" customHeight="1" x14ac:dyDescent="0.35">
      <c r="A28" s="96" t="str">
        <f>gis_4655</f>
        <v>GIS 4655 Community Intel</v>
      </c>
      <c r="B28" s="97"/>
      <c r="C28" s="98"/>
      <c r="D28" s="99"/>
      <c r="E28" s="100"/>
      <c r="F28" s="97"/>
      <c r="G28" s="98"/>
      <c r="H28" s="99"/>
      <c r="I28" s="100"/>
      <c r="J28" s="97"/>
      <c r="K28" s="98"/>
      <c r="L28" s="99"/>
      <c r="M28" s="100"/>
      <c r="N28" s="97"/>
      <c r="O28" s="98"/>
      <c r="P28" s="99"/>
      <c r="Q28" s="100"/>
      <c r="R28" s="97"/>
      <c r="S28" s="98"/>
      <c r="T28" s="99"/>
      <c r="U28" s="100"/>
      <c r="V28" s="97"/>
      <c r="W28" s="98"/>
      <c r="X28" s="99"/>
      <c r="Y28" s="100"/>
      <c r="Z28" s="99"/>
      <c r="AA28" s="101">
        <v>1</v>
      </c>
      <c r="AB28" s="99"/>
      <c r="AC28" s="100"/>
      <c r="AD28" s="97"/>
      <c r="AE28" s="100">
        <v>1</v>
      </c>
      <c r="AF28" s="99"/>
      <c r="AG28" s="100"/>
      <c r="AH28" s="99"/>
      <c r="AI28" s="101">
        <v>1</v>
      </c>
      <c r="AJ28" s="99"/>
      <c r="AK28" s="102"/>
      <c r="AL28" s="100"/>
      <c r="AM28" s="97"/>
      <c r="AN28" s="102"/>
      <c r="AO28" s="100"/>
      <c r="AP28" s="99"/>
      <c r="AQ28" s="100"/>
      <c r="AR28" s="99"/>
      <c r="AS28" s="102"/>
      <c r="AT28" s="101"/>
      <c r="AU28" s="99"/>
      <c r="AV28" s="97"/>
      <c r="AW28" s="100"/>
      <c r="AX28" s="99"/>
      <c r="AY28" s="97"/>
      <c r="AZ28" s="100"/>
      <c r="BA28" s="99"/>
      <c r="BB28" s="100"/>
      <c r="BC28" s="99"/>
      <c r="BD28" s="102"/>
      <c r="BE28" s="101"/>
      <c r="BF28" s="99"/>
      <c r="BG28" s="97"/>
      <c r="BH28" s="100"/>
      <c r="BI28" s="99"/>
      <c r="BJ28" s="97"/>
      <c r="BK28" s="100"/>
      <c r="BL28" s="99"/>
      <c r="BM28" s="100"/>
    </row>
    <row r="29" spans="1:65" ht="15" customHeight="1" x14ac:dyDescent="0.35">
      <c r="A29" s="96" t="str">
        <f>gis_4683</f>
        <v>GIS 4683 GIS for Disaster Management</v>
      </c>
      <c r="B29" s="97"/>
      <c r="C29" s="98"/>
      <c r="D29" s="99"/>
      <c r="E29" s="100"/>
      <c r="F29" s="97"/>
      <c r="G29" s="98"/>
      <c r="H29" s="99"/>
      <c r="I29" s="100"/>
      <c r="J29" s="97"/>
      <c r="K29" s="98"/>
      <c r="L29" s="99"/>
      <c r="M29" s="100"/>
      <c r="N29" s="97"/>
      <c r="O29" s="98">
        <v>1</v>
      </c>
      <c r="P29" s="99"/>
      <c r="Q29" s="100"/>
      <c r="R29" s="97"/>
      <c r="S29" s="98"/>
      <c r="T29" s="99"/>
      <c r="U29" s="100"/>
      <c r="V29" s="97"/>
      <c r="W29" s="98">
        <v>1</v>
      </c>
      <c r="X29" s="99"/>
      <c r="Y29" s="100"/>
      <c r="Z29" s="99"/>
      <c r="AA29" s="101"/>
      <c r="AB29" s="99"/>
      <c r="AC29" s="100">
        <v>1</v>
      </c>
      <c r="AD29" s="97"/>
      <c r="AE29" s="100"/>
      <c r="AF29" s="99"/>
      <c r="AG29" s="100"/>
      <c r="AH29" s="99"/>
      <c r="AI29" s="101"/>
      <c r="AJ29" s="99"/>
      <c r="AK29" s="102"/>
      <c r="AL29" s="100">
        <v>1</v>
      </c>
      <c r="AM29" s="97"/>
      <c r="AN29" s="102"/>
      <c r="AO29" s="100"/>
      <c r="AP29" s="99"/>
      <c r="AQ29" s="100"/>
      <c r="AR29" s="99"/>
      <c r="AS29" s="102"/>
      <c r="AT29" s="101">
        <v>1</v>
      </c>
      <c r="AU29" s="99"/>
      <c r="AV29" s="97"/>
      <c r="AW29" s="100"/>
      <c r="AX29" s="99"/>
      <c r="AY29" s="97"/>
      <c r="AZ29" s="100"/>
      <c r="BA29" s="99"/>
      <c r="BB29" s="100"/>
      <c r="BC29" s="99"/>
      <c r="BD29" s="102"/>
      <c r="BE29" s="101">
        <v>1</v>
      </c>
      <c r="BF29" s="99"/>
      <c r="BG29" s="97"/>
      <c r="BH29" s="100"/>
      <c r="BI29" s="99"/>
      <c r="BJ29" s="97"/>
      <c r="BK29" s="100"/>
      <c r="BL29" s="99"/>
      <c r="BM29" s="100"/>
    </row>
    <row r="30" spans="1:65" ht="15" customHeight="1" x14ac:dyDescent="0.35">
      <c r="A30" s="103" t="str">
        <f>gis_4700</f>
        <v>GIS 4700 Remote Sensing I</v>
      </c>
      <c r="B30" s="104"/>
      <c r="C30" s="105" t="s">
        <v>37</v>
      </c>
      <c r="D30" s="106"/>
      <c r="E30" s="101" t="s">
        <v>37</v>
      </c>
      <c r="F30" s="104" t="s">
        <v>36</v>
      </c>
      <c r="G30" s="105"/>
      <c r="H30" s="106"/>
      <c r="I30" s="101" t="s">
        <v>37</v>
      </c>
      <c r="J30" s="104"/>
      <c r="K30" s="105" t="s">
        <v>37</v>
      </c>
      <c r="L30" s="106"/>
      <c r="M30" s="101">
        <v>1</v>
      </c>
      <c r="N30" s="104" t="s">
        <v>36</v>
      </c>
      <c r="O30" s="105">
        <v>1</v>
      </c>
      <c r="P30" s="106"/>
      <c r="Q30" s="101">
        <v>1</v>
      </c>
      <c r="R30" s="104"/>
      <c r="S30" s="105">
        <v>1</v>
      </c>
      <c r="T30" s="106"/>
      <c r="U30" s="101">
        <v>1</v>
      </c>
      <c r="V30" s="104">
        <v>1</v>
      </c>
      <c r="W30" s="105"/>
      <c r="X30" s="106"/>
      <c r="Y30" s="101">
        <v>1</v>
      </c>
      <c r="Z30" s="106"/>
      <c r="AA30" s="101">
        <v>1</v>
      </c>
      <c r="AB30" s="106"/>
      <c r="AC30" s="101">
        <v>1</v>
      </c>
      <c r="AD30" s="104">
        <v>1</v>
      </c>
      <c r="AE30" s="101"/>
      <c r="AF30" s="106"/>
      <c r="AG30" s="101"/>
      <c r="AH30" s="106"/>
      <c r="AI30" s="101">
        <v>1</v>
      </c>
      <c r="AJ30" s="106"/>
      <c r="AK30" s="107"/>
      <c r="AL30" s="101"/>
      <c r="AM30" s="104"/>
      <c r="AN30" s="107">
        <v>1</v>
      </c>
      <c r="AO30" s="101"/>
      <c r="AP30" s="106"/>
      <c r="AQ30" s="101"/>
      <c r="AR30" s="106"/>
      <c r="AS30" s="107"/>
      <c r="AT30" s="101">
        <v>1</v>
      </c>
      <c r="AU30" s="106"/>
      <c r="AV30" s="104"/>
      <c r="AW30" s="101"/>
      <c r="AX30" s="106">
        <v>1</v>
      </c>
      <c r="AY30" s="104"/>
      <c r="AZ30" s="101"/>
      <c r="BA30" s="106"/>
      <c r="BB30" s="101"/>
      <c r="BC30" s="106"/>
      <c r="BD30" s="107"/>
      <c r="BE30" s="101">
        <v>1</v>
      </c>
      <c r="BF30" s="106"/>
      <c r="BG30" s="104"/>
      <c r="BH30" s="101"/>
      <c r="BI30" s="106">
        <v>1</v>
      </c>
      <c r="BJ30" s="104"/>
      <c r="BK30" s="101"/>
      <c r="BL30" s="106"/>
      <c r="BM30" s="101"/>
    </row>
    <row r="31" spans="1:65" ht="15" customHeight="1" x14ac:dyDescent="0.35">
      <c r="A31" s="103" t="str">
        <f>gis_4740</f>
        <v>GIS 4740 Remote Sensing II</v>
      </c>
      <c r="B31" s="104"/>
      <c r="C31" s="105"/>
      <c r="D31" s="106"/>
      <c r="E31" s="101" t="s">
        <v>37</v>
      </c>
      <c r="F31" s="104"/>
      <c r="G31" s="105"/>
      <c r="H31" s="106"/>
      <c r="I31" s="101" t="s">
        <v>37</v>
      </c>
      <c r="J31" s="104"/>
      <c r="K31" s="105"/>
      <c r="L31" s="106"/>
      <c r="M31" s="101">
        <v>1</v>
      </c>
      <c r="N31" s="104"/>
      <c r="O31" s="105"/>
      <c r="P31" s="106"/>
      <c r="Q31" s="101">
        <v>1</v>
      </c>
      <c r="R31" s="104"/>
      <c r="S31" s="105"/>
      <c r="T31" s="106"/>
      <c r="U31" s="101">
        <v>1</v>
      </c>
      <c r="V31" s="104"/>
      <c r="W31" s="105"/>
      <c r="X31" s="106"/>
      <c r="Y31" s="101">
        <v>1</v>
      </c>
      <c r="Z31" s="106"/>
      <c r="AA31" s="101"/>
      <c r="AB31" s="106"/>
      <c r="AC31" s="101"/>
      <c r="AD31" s="104"/>
      <c r="AE31" s="101"/>
      <c r="AF31" s="106"/>
      <c r="AG31" s="101">
        <v>1</v>
      </c>
      <c r="AH31" s="106"/>
      <c r="AI31" s="101"/>
      <c r="AJ31" s="106"/>
      <c r="AK31" s="107"/>
      <c r="AL31" s="101"/>
      <c r="AM31" s="104"/>
      <c r="AN31" s="107"/>
      <c r="AO31" s="101"/>
      <c r="AP31" s="106"/>
      <c r="AQ31" s="101">
        <v>1</v>
      </c>
      <c r="AR31" s="106"/>
      <c r="AS31" s="107"/>
      <c r="AT31" s="101"/>
      <c r="AU31" s="106"/>
      <c r="AV31" s="104"/>
      <c r="AW31" s="101"/>
      <c r="AX31" s="106"/>
      <c r="AY31" s="104"/>
      <c r="AZ31" s="101"/>
      <c r="BA31" s="106"/>
      <c r="BB31" s="101">
        <v>1</v>
      </c>
      <c r="BC31" s="106"/>
      <c r="BD31" s="107"/>
      <c r="BE31" s="101"/>
      <c r="BF31" s="106"/>
      <c r="BG31" s="104"/>
      <c r="BH31" s="101"/>
      <c r="BI31" s="106"/>
      <c r="BJ31" s="104"/>
      <c r="BK31" s="101"/>
      <c r="BL31" s="106"/>
      <c r="BM31" s="101">
        <v>1</v>
      </c>
    </row>
    <row r="32" spans="1:65" ht="15" thickBot="1" x14ac:dyDescent="0.4">
      <c r="A32" s="108" t="str">
        <f>gis_4860</f>
        <v>GIS 4860 Web GIS</v>
      </c>
      <c r="B32" s="109"/>
      <c r="C32" s="110"/>
      <c r="D32" s="111"/>
      <c r="E32" s="112" t="s">
        <v>37</v>
      </c>
      <c r="F32" s="109"/>
      <c r="G32" s="110"/>
      <c r="H32" s="111"/>
      <c r="I32" s="112" t="s">
        <v>37</v>
      </c>
      <c r="J32" s="109"/>
      <c r="K32" s="110"/>
      <c r="L32" s="111"/>
      <c r="M32" s="112">
        <v>1</v>
      </c>
      <c r="N32" s="109"/>
      <c r="O32" s="110"/>
      <c r="P32" s="111"/>
      <c r="Q32" s="112">
        <v>1</v>
      </c>
      <c r="R32" s="109"/>
      <c r="S32" s="110"/>
      <c r="T32" s="111"/>
      <c r="U32" s="112">
        <v>1</v>
      </c>
      <c r="V32" s="109"/>
      <c r="W32" s="110"/>
      <c r="X32" s="111"/>
      <c r="Y32" s="112">
        <v>1</v>
      </c>
      <c r="Z32" s="111"/>
      <c r="AA32" s="112"/>
      <c r="AB32" s="111"/>
      <c r="AC32" s="112">
        <v>1</v>
      </c>
      <c r="AD32" s="109"/>
      <c r="AE32" s="112"/>
      <c r="AF32" s="111"/>
      <c r="AG32" s="112">
        <v>1</v>
      </c>
      <c r="AH32" s="111"/>
      <c r="AI32" s="112"/>
      <c r="AJ32" s="111"/>
      <c r="AK32" s="113"/>
      <c r="AL32" s="112">
        <v>1</v>
      </c>
      <c r="AM32" s="109"/>
      <c r="AN32" s="113"/>
      <c r="AO32" s="112"/>
      <c r="AP32" s="111"/>
      <c r="AQ32" s="112">
        <v>1</v>
      </c>
      <c r="AR32" s="111"/>
      <c r="AS32" s="113"/>
      <c r="AT32" s="112"/>
      <c r="AU32" s="111"/>
      <c r="AV32" s="109"/>
      <c r="AW32" s="112">
        <v>1</v>
      </c>
      <c r="AX32" s="111"/>
      <c r="AY32" s="109"/>
      <c r="AZ32" s="112"/>
      <c r="BA32" s="111"/>
      <c r="BB32" s="112">
        <v>1</v>
      </c>
      <c r="BC32" s="111"/>
      <c r="BD32" s="113"/>
      <c r="BE32" s="112"/>
      <c r="BF32" s="111"/>
      <c r="BG32" s="109"/>
      <c r="BH32" s="112">
        <v>1</v>
      </c>
      <c r="BI32" s="111"/>
      <c r="BJ32" s="109"/>
      <c r="BK32" s="112"/>
      <c r="BL32" s="111"/>
      <c r="BM32" s="112">
        <v>1</v>
      </c>
    </row>
    <row r="33" spans="1:65" x14ac:dyDescent="0.35">
      <c r="X33">
        <f t="shared" ref="X33:AJ33" si="0">COUNTIF(X3:X32,1)</f>
        <v>0</v>
      </c>
      <c r="Y33">
        <f t="shared" si="0"/>
        <v>12</v>
      </c>
      <c r="Z33">
        <f t="shared" si="0"/>
        <v>2</v>
      </c>
      <c r="AA33">
        <f t="shared" si="0"/>
        <v>8</v>
      </c>
      <c r="AB33">
        <f t="shared" si="0"/>
        <v>2</v>
      </c>
      <c r="AC33">
        <f t="shared" si="0"/>
        <v>9</v>
      </c>
      <c r="AD33">
        <f t="shared" si="0"/>
        <v>2</v>
      </c>
      <c r="AE33">
        <f t="shared" si="0"/>
        <v>9</v>
      </c>
      <c r="AF33">
        <f t="shared" si="0"/>
        <v>1</v>
      </c>
      <c r="AG33">
        <f t="shared" si="0"/>
        <v>9</v>
      </c>
      <c r="AH33">
        <f t="shared" si="0"/>
        <v>2</v>
      </c>
      <c r="AI33">
        <f t="shared" si="0"/>
        <v>8</v>
      </c>
      <c r="AJ33">
        <f t="shared" si="0"/>
        <v>2</v>
      </c>
      <c r="AK33"/>
      <c r="AL33">
        <f t="shared" ref="AL33:AR33" si="1">COUNTIF(AL3:AL32,1)</f>
        <v>8</v>
      </c>
      <c r="AM33">
        <f t="shared" si="1"/>
        <v>0</v>
      </c>
      <c r="AN33">
        <f t="shared" si="1"/>
        <v>1</v>
      </c>
      <c r="AO33">
        <f t="shared" si="1"/>
        <v>9</v>
      </c>
      <c r="AP33">
        <f t="shared" si="1"/>
        <v>2</v>
      </c>
      <c r="AQ33">
        <f t="shared" si="1"/>
        <v>9</v>
      </c>
      <c r="AR33">
        <f t="shared" si="1"/>
        <v>0</v>
      </c>
      <c r="AS33">
        <v>1</v>
      </c>
      <c r="AT33">
        <f t="shared" ref="AT33:BC33" si="2">COUNTIF(AT3:AT32,1)</f>
        <v>5</v>
      </c>
      <c r="AU33">
        <f t="shared" si="2"/>
        <v>2</v>
      </c>
      <c r="AV33">
        <f t="shared" si="2"/>
        <v>0</v>
      </c>
      <c r="AW33">
        <f t="shared" si="2"/>
        <v>5</v>
      </c>
      <c r="AX33">
        <f t="shared" si="2"/>
        <v>1</v>
      </c>
      <c r="AY33">
        <f t="shared" si="2"/>
        <v>0</v>
      </c>
      <c r="AZ33">
        <f t="shared" si="2"/>
        <v>6</v>
      </c>
      <c r="BA33">
        <v>2</v>
      </c>
      <c r="BB33">
        <f t="shared" si="2"/>
        <v>6</v>
      </c>
      <c r="BC33">
        <f t="shared" si="2"/>
        <v>0</v>
      </c>
      <c r="BD33">
        <v>1</v>
      </c>
      <c r="BE33">
        <f t="shared" ref="BE33:BK33" si="3">COUNTIF(BE3:BE32,1)</f>
        <v>5</v>
      </c>
      <c r="BF33">
        <f t="shared" si="3"/>
        <v>2</v>
      </c>
      <c r="BG33">
        <f t="shared" si="3"/>
        <v>0</v>
      </c>
      <c r="BH33">
        <f t="shared" si="3"/>
        <v>5</v>
      </c>
      <c r="BI33">
        <f t="shared" si="3"/>
        <v>1</v>
      </c>
      <c r="BJ33">
        <f t="shared" si="3"/>
        <v>0</v>
      </c>
      <c r="BK33">
        <f t="shared" si="3"/>
        <v>6</v>
      </c>
      <c r="BL33">
        <v>2</v>
      </c>
      <c r="BM33">
        <f t="shared" ref="BM33" si="4">COUNTIF(BM3:BM32,1)</f>
        <v>6</v>
      </c>
    </row>
    <row r="34" spans="1:65" x14ac:dyDescent="0.35">
      <c r="A34" t="s">
        <v>42</v>
      </c>
    </row>
    <row r="35" spans="1:65" x14ac:dyDescent="0.35">
      <c r="A35" s="116" t="s">
        <v>43</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AB35"/>
      <c r="AC35"/>
      <c r="AJ35"/>
      <c r="AK35"/>
      <c r="AL35"/>
      <c r="AV35"/>
      <c r="AW35"/>
      <c r="AX35"/>
      <c r="BG35"/>
      <c r="BH35"/>
      <c r="BI35"/>
    </row>
    <row r="36" spans="1:65" ht="14.9" customHeight="1" x14ac:dyDescent="0.35">
      <c r="A36" s="114" t="s">
        <v>44</v>
      </c>
    </row>
    <row r="38" spans="1:65" x14ac:dyDescent="0.35">
      <c r="AB38"/>
      <c r="AC38"/>
      <c r="AJ38"/>
      <c r="AK38"/>
      <c r="AL38"/>
      <c r="AV38"/>
      <c r="AW38"/>
      <c r="AX38"/>
      <c r="BG38"/>
      <c r="BH38"/>
      <c r="BI38"/>
    </row>
  </sheetData>
  <mergeCells count="30">
    <mergeCell ref="BA1:BB1"/>
    <mergeCell ref="BC1:BE1"/>
    <mergeCell ref="BF1:BH1"/>
    <mergeCell ref="BI1:BK1"/>
    <mergeCell ref="BL1:BM1"/>
    <mergeCell ref="A35:Y35"/>
    <mergeCell ref="AJ1:AL1"/>
    <mergeCell ref="AM1:AO1"/>
    <mergeCell ref="AP1:AQ1"/>
    <mergeCell ref="AR1:AT1"/>
    <mergeCell ref="AU1:AW1"/>
    <mergeCell ref="AX1:AZ1"/>
    <mergeCell ref="X1:Y1"/>
    <mergeCell ref="Z1:AA1"/>
    <mergeCell ref="AB1:AC1"/>
    <mergeCell ref="AD1:AE1"/>
    <mergeCell ref="AF1:AG1"/>
    <mergeCell ref="AH1:AI1"/>
    <mergeCell ref="L1:M1"/>
    <mergeCell ref="N1:O1"/>
    <mergeCell ref="P1:Q1"/>
    <mergeCell ref="R1:S1"/>
    <mergeCell ref="T1:U1"/>
    <mergeCell ref="V1:W1"/>
    <mergeCell ref="A1:A2"/>
    <mergeCell ref="B1:C1"/>
    <mergeCell ref="D1:E1"/>
    <mergeCell ref="F1:G1"/>
    <mergeCell ref="H1:I1"/>
    <mergeCell ref="J1:K1"/>
  </mergeCells>
  <hyperlinks>
    <hyperlink ref="A5" r:id="rId1" display="https://universitycollege.du.edu/course-detail/?degreecode=GIS&amp;coursenum=4504" xr:uid="{0D2684BB-BEFB-4079-9964-2F186132D083}"/>
    <hyperlink ref="A8" r:id="rId2" display="https://universitycollege.du.edu/course-detail/gis-4750/" xr:uid="{096505E7-C3DC-4B63-99E4-B9D887B4D0F8}"/>
    <hyperlink ref="A9" r:id="rId3" display="https://universitycollege.du.edu/course-detail/?degreecode=GIS&amp;coursenum=4760" xr:uid="{7C666B90-98C6-4021-86FB-978E702F8147}"/>
    <hyperlink ref="A10" r:id="rId4" display="https://universitycollege.du.edu/course-detail/?degreecode=GIS&amp;coursenum=4770" xr:uid="{607546A5-C3C7-499B-A822-A4B9BF507699}"/>
    <hyperlink ref="A22" r:id="rId5" display="https://universitycollege.du.edu/course-detail/?degreecode=GIS&amp;coursenum=4530" xr:uid="{089B1015-4FF2-490C-9543-8445DE168617}"/>
    <hyperlink ref="A23" r:id="rId6" display="https://universitycollege.du.edu/course-detail/?degreecode=GIS&amp;coursenum=4570" xr:uid="{B401C3A9-0DDC-4F90-8874-04EFFAA1BEE3}"/>
    <hyperlink ref="A26" r:id="rId7" display="https://universitycollege.du.edu/course-detail/?degreecode=GIS&amp;coursenum=4630" xr:uid="{5993A53E-9DCE-4A82-97AB-817A12AFF2CB}"/>
    <hyperlink ref="A12" r:id="rId8" display="https://universitycollege.du.edu/course-detail/?degreecode=GIS&amp;coursenum=4540" xr:uid="{DF8641FB-B775-4A09-96BE-50183F796320}"/>
    <hyperlink ref="A13" r:id="rId9" display="https://universitycollege.du.edu/course-detail/?degreecode=GIS&amp;coursenum=4680" xr:uid="{3D114A6E-9B2C-4BE3-BCE5-6951B6EDAC30}"/>
    <hyperlink ref="A14" r:id="rId10" display="https://universitycollege.du.edu/course-detail/?degreecode=GIS&amp;coursenum=4685" xr:uid="{9F657601-E5C8-4EA9-99CE-EDDE9422ABEA}"/>
    <hyperlink ref="A18" r:id="rId11" display="https://universitycollege.du.edu/course-detail/?degreecode=GIS&amp;coursenum=4080" xr:uid="{DB4C06C3-185E-4553-8D1D-ECCCF82E8CE4}"/>
    <hyperlink ref="A25" r:id="rId12" display="https://universitycollege.du.edu/course-detail/?degreecode=GIS&amp;coursenum=4620" xr:uid="{5F2BD43D-2F00-42F4-A01B-A6B8EF07E548}"/>
    <hyperlink ref="A32" r:id="rId13" display="https://universitycollege.du.edu/course-detail/?degreecode=GIS&amp;coursenum=4860" xr:uid="{D79A5E95-9573-406B-8630-D7EC1FF959C0}"/>
    <hyperlink ref="A17" r:id="rId14" display="https://universitycollege.du.edu/course-detail/?degreecode=GIS&amp;coursenum=4007" xr:uid="{97F44490-197B-431D-923D-2C95EAFC0FC4}"/>
    <hyperlink ref="A30" r:id="rId15" display="https://universitycollege.du.edu/course-detail/?degreecode=GIS&amp;coursenum=4700" xr:uid="{2CB145B6-35A5-459F-9473-288BC2BE8B68}"/>
    <hyperlink ref="A29" r:id="rId16" display="https://universitycollege.du.edu/course-detail/?degreecode=GIS&amp;coursenum=4683" xr:uid="{F9585553-3382-4E9E-9966-7D47E29F717B}"/>
    <hyperlink ref="A15" r:id="rId17" display="https://universitycollege.du.edu/course-detail/?degreecode=GIS&amp;coursenum=4687" xr:uid="{1C493B2C-353D-44DF-AA70-4ABABC685F6B}"/>
    <hyperlink ref="A7" r:id="rId18" display="https://universitycollege.du.edu/course-detail/?degreecode=GIS&amp;coursenum=4690" xr:uid="{EDDA1545-9840-4343-B2BB-6C971B860712}"/>
    <hyperlink ref="A19" r:id="rId19" display="https://universitycollege.du.edu/course-detail/gis-4085/" xr:uid="{DF365D3D-4E70-4D75-AB39-B6F2B85BBB81}"/>
    <hyperlink ref="A28" r:id="rId20" display="https://universitycollege.du.edu/course-detail/gis-4655/" xr:uid="{DEEB826E-E85B-4FCD-B9EA-41C4543BACD5}"/>
    <hyperlink ref="A27" r:id="rId21" display="https://universitycollege.du.edu/course-detail/?degreecode=GIS&amp;coursenum=4650" xr:uid="{DE81D7F9-D047-4B1F-A09D-D75E3CE7DD6A}"/>
    <hyperlink ref="A20" r:id="rId22" display="https://universitycollege.du.edu/course-detail/?degreecode=GIS&amp;coursenum=4100" xr:uid="{04EA5D73-0710-4E40-AEA5-C590354E2843}"/>
    <hyperlink ref="A21" r:id="rId23" display="https://universitycollege.du.edu/course-detail/?degreecode=GIS&amp;coursenum=4200" xr:uid="{7A326186-DCAA-465D-8474-04D2DDD89F18}"/>
    <hyperlink ref="A31" r:id="rId24" display="https://universitycollege.du.edu/course-detail/?degreecode=GIS&amp;coursenum=4740" xr:uid="{DF025339-8B14-47C7-B711-E5FD939788B8}"/>
    <hyperlink ref="A4" r:id="rId25" display="https://universitycollege.du.edu/course-detail/?degreecode=GIS&amp;coursenum=4101" xr:uid="{08D75FA8-F05C-440E-9CF3-4A0F923BAC6F}"/>
    <hyperlink ref="A24" r:id="rId26" display="https://universitycollege.du.edu/course-detail/gis-4610/" xr:uid="{FD3D50D8-0353-49CC-BA26-D8109CCC0F33}"/>
  </hyperlinks>
  <pageMargins left="0.7" right="0.7" top="0.75" bottom="0.75" header="0.3" footer="0.3"/>
  <pageSetup scale="33"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AnnualSchedule</vt:lpstr>
      <vt:lpstr>AnnualSchedule!Print_Area</vt:lpstr>
    </vt:vector>
  </TitlesOfParts>
  <Company>University of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Chapman</dc:creator>
  <cp:lastModifiedBy>Chris Chapman</cp:lastModifiedBy>
  <dcterms:created xsi:type="dcterms:W3CDTF">2024-09-17T19:03:51Z</dcterms:created>
  <dcterms:modified xsi:type="dcterms:W3CDTF">2024-09-17T19:04:46Z</dcterms:modified>
</cp:coreProperties>
</file>