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1C2D5F03-95EA-45FA-997A-BCEBEA25434B}" xr6:coauthVersionLast="47" xr6:coauthVersionMax="47" xr10:uidLastSave="{00000000-0000-0000-0000-000000000000}"/>
  <bookViews>
    <workbookView xWindow="28680" yWindow="-120" windowWidth="29040" windowHeight="15720" xr2:uid="{0248B354-6D5F-44DB-8687-C916A123546F}"/>
  </bookViews>
  <sheets>
    <sheet name="Annual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AnnualSchedule!$A$1:$A$55</definedName>
    <definedName name="hc_4805">[3]CourseList!$E$41</definedName>
    <definedName name="hc_4902">[3]CourseList!$E$45</definedName>
    <definedName name="hinf_4010">[1]CourseList!$E$2</definedName>
    <definedName name="hinf_4020">[1]CourseList!$E$3</definedName>
    <definedName name="hinf_4030">[1]CourseList!$E$4</definedName>
    <definedName name="hinf_4210">[1]CourseList!$E$5</definedName>
    <definedName name="hinf_4220">[1]CourseList!$E$6</definedName>
    <definedName name="hinf_4230">[1]CourseList!$E$7</definedName>
    <definedName name="hinf_4240">[1]CourseList!$E$8</definedName>
    <definedName name="hinf_4301">[1]CourseList!$E$9</definedName>
    <definedName name="hinf_4310">[1]CourseList!$E$10</definedName>
    <definedName name="hinf_4315">[1]CourseList!$E$11</definedName>
    <definedName name="hinf_4325">[1]CourseList!$E$12</definedName>
    <definedName name="hinf_4335">[1]CourseList!$E$13</definedName>
    <definedName name="HINF_4385">[1]CourseList!$E$23</definedName>
    <definedName name="hinf_4600">[1]CourseList!$E$14</definedName>
    <definedName name="hinf_4610">[1]CourseList!$E$15</definedName>
    <definedName name="hinf_4620">[1]CourseList!$E$16</definedName>
    <definedName name="hinf_4630">[1]CourseList!$E$17</definedName>
    <definedName name="hinf_4640">[1]CourseList!$E$18</definedName>
    <definedName name="hinf_4650">[1]CourseList!$E$19</definedName>
    <definedName name="hinf_4701">[1]CourseList!$E$20</definedName>
    <definedName name="hinf_4805">[1]CourseList!#REF!</definedName>
    <definedName name="hinf_4810">[1]CourseList!$E$21</definedName>
    <definedName name="hinf_4825">[1]CourseList!$E$22</definedName>
    <definedName name="hinf_4835">[1]CourseList!$E$23</definedName>
    <definedName name="hinf_4900">[1]CourseList!$E$24</definedName>
    <definedName name="hinf_4901">[1]CourseList!$E$25</definedName>
    <definedName name="hinf_4902">[1]CourseList!$E$26</definedName>
    <definedName name="hinf_4980">[1]CourseList!$E$28</definedName>
    <definedName name="hinf_4991">[1]CourseList!$E$29</definedName>
    <definedName name="ict_4100">[2]CourseList!$E$15</definedName>
    <definedName name="ict_4105">[2]CourseList!$E$16</definedName>
    <definedName name="ict_4110">[2]CourseList!$E$17</definedName>
    <definedName name="ict_4115">[2]CourseList!$E$18</definedName>
    <definedName name="Z_1F04E678_5043_46E0_9D8C_D7FFFE2ECBE4_.wvu.Cols" localSheetId="0" hidden="1">AnnualSchedule!$B:$I</definedName>
    <definedName name="Z_1F04E678_5043_46E0_9D8C_D7FFFE2ECBE4_.wvu.PrintArea" localSheetId="0" hidden="1">AnnualSchedule!$A$4:$Z$105</definedName>
    <definedName name="Z_4C88E867_B8A2_448C_BDB7_8B50416FD197_.wvu.Cols" localSheetId="0" hidden="1">AnnualSchedule!$B:$I</definedName>
    <definedName name="Z_4C88E867_B8A2_448C_BDB7_8B50416FD197_.wvu.PrintArea" localSheetId="0" hidden="1">AnnualSchedule!$A$4:$Z$105</definedName>
    <definedName name="Z_63BBCB9F_8D05_4995_A3E0_89F756F61D21_.wvu.Cols" localSheetId="0" hidden="1">AnnualSchedule!$B:$I</definedName>
    <definedName name="Z_63BBCB9F_8D05_4995_A3E0_89F756F61D21_.wvu.PrintArea" localSheetId="0" hidden="1">AnnualSchedule!$A$4:$Z$105</definedName>
    <definedName name="Z_EF82A5E5_F0A4_492A_BC9F_6AD8108C7ADA_.wvu.Cols" localSheetId="0" hidden="1">AnnualSchedule!$B:$I</definedName>
    <definedName name="Z_EF82A5E5_F0A4_492A_BC9F_6AD8108C7ADA_.wvu.PrintArea" localSheetId="0" hidden="1">AnnualSchedule!$A$4:$Z$105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 a="1"/>
  <c r="A51" i="1" s="1"/>
  <c r="A50" i="1"/>
  <c r="A48" i="1"/>
  <c r="A47" i="1"/>
  <c r="A45" i="1"/>
  <c r="A44" i="1"/>
  <c r="A43" i="1"/>
  <c r="A42" i="1"/>
  <c r="A41" i="1"/>
  <c r="A38" i="1"/>
  <c r="A37" i="1"/>
  <c r="A35" i="1"/>
  <c r="A33" i="1"/>
  <c r="A32" i="1"/>
  <c r="A31" i="1"/>
  <c r="A30" i="1"/>
  <c r="A29" i="1"/>
  <c r="A26" i="1"/>
  <c r="A25" i="1"/>
  <c r="A24" i="1"/>
  <c r="A22" i="1"/>
  <c r="A21" i="1"/>
  <c r="A20" i="1"/>
  <c r="A19" i="1"/>
  <c r="A18" i="1"/>
  <c r="A16" i="1"/>
  <c r="A15" i="1"/>
  <c r="A14" i="1"/>
  <c r="A13" i="1"/>
  <c r="A11" i="1"/>
  <c r="A10" i="1"/>
  <c r="A8" i="1"/>
  <c r="A7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<sst xmlns="http://schemas.openxmlformats.org/spreadsheetml/2006/main" count="144" uniqueCount="52">
  <si>
    <t>Annual Schedule for Master of Science in Health Informatics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</si>
  <si>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</si>
  <si>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</si>
  <si>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</si>
  <si>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</si>
  <si>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</si>
  <si>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</si>
  <si>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</si>
  <si>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</si>
  <si>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</si>
  <si>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</si>
  <si>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</si>
  <si>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</si>
  <si>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</si>
  <si>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</si>
  <si>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</si>
  <si>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</si>
  <si>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</si>
  <si>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</si>
  <si>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</si>
  <si>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</si>
  <si>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</si>
  <si>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</si>
  <si>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</si>
  <si>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</si>
  <si>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</si>
  <si>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</si>
  <si>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</si>
  <si>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</si>
  <si>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</si>
  <si>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Campus/Hybrid</t>
  </si>
  <si>
    <t>Online</t>
  </si>
  <si>
    <t>Hybrid</t>
  </si>
  <si>
    <t>Hybrid Hyflex</t>
  </si>
  <si>
    <t>CORE COURSES</t>
  </si>
  <si>
    <t xml:space="preserve"> </t>
  </si>
  <si>
    <t>Choose ONE of the following:</t>
  </si>
  <si>
    <t>Consult Advisor</t>
  </si>
  <si>
    <t>HEALTH DATA SCIENCE</t>
  </si>
  <si>
    <t>DIGITAL HEALTH</t>
  </si>
  <si>
    <t>PROJECT MANAGEMENT</t>
  </si>
  <si>
    <t>ICT 4170 Agile Techniques &amp; Practices in Project Management</t>
  </si>
  <si>
    <t>HEALTH DATA INFORMATICS AND ANALYTICS</t>
  </si>
  <si>
    <t>TELEHEALTH AND VIRTUAL CARE</t>
  </si>
  <si>
    <t>Concentration Launches Summer 2024</t>
  </si>
  <si>
    <t>HC 4815 Analysis of Healthcare Environments for Virtual Care</t>
  </si>
  <si>
    <t>HEALTH DATA UTILIZATION AND ANALYSIS</t>
  </si>
  <si>
    <t>ICT 4007 Creative Problem Solving and Programming</t>
  </si>
  <si>
    <t>OTHER HEALTHCARE MANAGEMENT COURSES</t>
  </si>
  <si>
    <t>Updated: 8/15/24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</si>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</sst>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3F6F5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3" borderId="9" xfId="1" applyFill="1" applyBorder="1"/>
    <xf numFmtId="0" fontId="0" fillId="3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" fillId="3" borderId="14" xfId="1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0" xfId="1" applyFill="1" applyBorder="1"/>
    <xf numFmtId="0" fontId="0" fillId="3" borderId="20" xfId="0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3" fillId="3" borderId="0" xfId="1" applyFill="1" applyBorder="1" applyAlignment="1">
      <alignment horizontal="left" indent="2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4" borderId="9" xfId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5" borderId="9" xfId="1" applyFill="1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6" borderId="19" xfId="1" applyFill="1" applyBorder="1" applyAlignment="1">
      <alignment horizontal="left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7" borderId="9" xfId="1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2" borderId="17" xfId="0" applyFill="1" applyBorder="1"/>
    <xf numFmtId="0" fontId="3" fillId="8" borderId="9" xfId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3" fillId="9" borderId="9" xfId="1" applyFill="1" applyBorder="1"/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0" fillId="9" borderId="27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0" fillId="2" borderId="19" xfId="0" applyFill="1" applyBorder="1"/>
    <xf numFmtId="0" fontId="0" fillId="2" borderId="27" xfId="0" applyFill="1" applyBorder="1"/>
    <xf numFmtId="0" fontId="0" fillId="2" borderId="28" xfId="0" applyFill="1" applyBorder="1"/>
    <xf numFmtId="0" fontId="3" fillId="10" borderId="9" xfId="1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3" fillId="10" borderId="20" xfId="1" applyFill="1" applyBorder="1"/>
    <xf numFmtId="0" fontId="0" fillId="0" borderId="24" xfId="0" applyBorder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INF\HINF%20HQ.xlsx" TargetMode="External"/><Relationship Id="rId1" Type="http://schemas.openxmlformats.org/officeDocument/2006/relationships/externalLinkPath" Target="/Academic%20Departments/HINF/HINF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CT\ICT%20HQ.xlsx" TargetMode="External"/><Relationship Id="rId1" Type="http://schemas.openxmlformats.org/officeDocument/2006/relationships/externalLinkPath" Target="/Academic%20Departments/ICT/ICT%20HQ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CM\HCM%20HQ.xlsx" TargetMode="External"/><Relationship Id="rId1" Type="http://schemas.openxmlformats.org/officeDocument/2006/relationships/externalLinkPath" Target="/Academic%20Departments/HCM/HCM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</sheetNames>
    <sheetDataSet>
      <sheetData sheetId="0">
        <row r="2">
          <cell r="E2" t="str">
            <v>HINF 4010 Health Informatics Communication</v>
          </cell>
        </row>
        <row r="3">
          <cell r="E3" t="str">
            <v>HINF 4020 Gap Analysis for Continuous Improvement</v>
          </cell>
        </row>
        <row r="4">
          <cell r="E4" t="str">
            <v>HINF 4030 Healthcare Finance</v>
          </cell>
        </row>
        <row r="5">
          <cell r="E5" t="str">
            <v>HINF 4210 Data Platforms in Healthcare</v>
          </cell>
        </row>
        <row r="6">
          <cell r="E6" t="str">
            <v>HINF 4220 Data Mining for Health Data Science</v>
          </cell>
        </row>
        <row r="7">
          <cell r="E7" t="str">
            <v>HINF 4230 Healthcare Statistical Dynamics of Machine Learning</v>
          </cell>
        </row>
        <row r="8">
          <cell r="E8" t="str">
            <v>HINF 4240 Health Data Science Reporting</v>
          </cell>
        </row>
        <row r="9">
          <cell r="E9" t="str">
            <v>HINF 4301 Foundations of Digital Health</v>
          </cell>
        </row>
        <row r="10">
          <cell r="E10" t="str">
            <v>HINF 4310 Healthcare Information Systems</v>
          </cell>
        </row>
        <row r="11">
          <cell r="E11" t="str">
            <v>HINF 4315 Digital and Virtual Health</v>
          </cell>
        </row>
        <row r="12">
          <cell r="E12" t="str">
            <v>HINF 4325 Values and Outcomes in Digital Health</v>
          </cell>
        </row>
        <row r="13">
          <cell r="E13" t="str">
            <v>HINF 4335 Healthcare Cybersecurity</v>
          </cell>
        </row>
        <row r="14">
          <cell r="E14" t="str">
            <v>HINF 4600 Healthcare Data and Delivery by Perspective</v>
          </cell>
        </row>
        <row r="15">
          <cell r="E15" t="str">
            <v>HINF 4610 Healthcare Ethics and Biostatistics</v>
          </cell>
        </row>
        <row r="16">
          <cell r="E16" t="str">
            <v>HINF 4620 Healthcare Methods and Programming</v>
          </cell>
        </row>
        <row r="17">
          <cell r="E17" t="str">
            <v>HINF 4630 Data Mining for Health Care Analysis</v>
          </cell>
        </row>
        <row r="18">
          <cell r="E18" t="str">
            <v>HINF 4640 Healthcare Database Applications</v>
          </cell>
        </row>
        <row r="19">
          <cell r="E19" t="str">
            <v>HINF 4650 Healthcare Project Management and Professionalism</v>
          </cell>
        </row>
        <row r="20">
          <cell r="E20" t="str">
            <v>HINF 4701 Topics in Health Informatics</v>
          </cell>
        </row>
        <row r="21">
          <cell r="E21" t="str">
            <v>HINF 4810 Survey of Health Industry Artificial Intelligence</v>
          </cell>
        </row>
        <row r="22">
          <cell r="E22" t="str">
            <v>HINF 4825 Technology and Applications for Telehealth and Virtual Care Success</v>
          </cell>
        </row>
        <row r="23">
          <cell r="E23" t="str">
            <v>HINF 4835 Design and Implementation of Telehealth and Virtual Care Systems</v>
          </cell>
        </row>
        <row r="24">
          <cell r="E24" t="str">
            <v>HINF 4900 Experiential Learning in Health Informatics</v>
          </cell>
        </row>
        <row r="25">
          <cell r="E25" t="str">
            <v>HINF 4901 Capstone Project</v>
          </cell>
        </row>
        <row r="26">
          <cell r="E26" t="str">
            <v>HINF 4902 Capstone Seminar</v>
          </cell>
        </row>
        <row r="28">
          <cell r="E28" t="str">
            <v>HINF 4980 Internship</v>
          </cell>
        </row>
        <row r="29">
          <cell r="E29" t="str">
            <v>HINF 4991 Independent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Instructor"/>
      <sheetName val="QuarterlyPlanning"/>
      <sheetName val="AnnualSchedule"/>
      <sheetName val="Prerequisites"/>
      <sheetName val="CertificateAlignment"/>
      <sheetName val="MastersAlignment"/>
    </sheetNames>
    <sheetDataSet>
      <sheetData sheetId="0">
        <row r="15">
          <cell r="E15" t="str">
            <v>ICT 4100 Principles of Project Management</v>
          </cell>
        </row>
        <row r="16">
          <cell r="E16" t="str">
            <v>ICT 4105 Project Contracts and Procurement</v>
          </cell>
        </row>
        <row r="17">
          <cell r="E17" t="str">
            <v>ICT 4110 Project Risk and Quality Management</v>
          </cell>
        </row>
        <row r="18">
          <cell r="E18" t="str">
            <v>ICT 4115 Project Management Dynamics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  <sheetName val="ConcentrationAlignment"/>
      <sheetName val="ConcentrationDescriptions"/>
      <sheetName val="Course-Faculty"/>
      <sheetName val="CIPCodes"/>
      <sheetName val="CourseReviews"/>
      <sheetName val="Centura Cadence"/>
    </sheetNames>
    <sheetDataSet>
      <sheetData sheetId="0">
        <row r="41">
          <cell r="E41" t="str">
            <v>HC 4805 Virtual Care: Opportunities and Barriers for Health Systems</v>
          </cell>
        </row>
        <row r="45">
          <cell r="E45" t="str">
            <v>HC 4902 Capstone Seminar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hinf-4230/" TargetMode="External"/><Relationship Id="rId18" Type="http://schemas.openxmlformats.org/officeDocument/2006/relationships/hyperlink" Target="https://universitycollege.du.edu/course-detail/?degreecode=HINF&amp;coursenum=4315" TargetMode="External"/><Relationship Id="rId26" Type="http://schemas.openxmlformats.org/officeDocument/2006/relationships/hyperlink" Target="https://universitycollege.du.edu/course-detail/hinf-4825/" TargetMode="External"/><Relationship Id="rId39" Type="http://schemas.openxmlformats.org/officeDocument/2006/relationships/hyperlink" Target="https://universitycollege.du.edu/course-detail/?degreecode=HC&amp;coursenum=4805" TargetMode="External"/><Relationship Id="rId21" Type="http://schemas.openxmlformats.org/officeDocument/2006/relationships/hyperlink" Target="https://universitycollege.du.edu/course-detail/?degreecode=ICT&amp;coursenum=4100" TargetMode="External"/><Relationship Id="rId34" Type="http://schemas.openxmlformats.org/officeDocument/2006/relationships/hyperlink" Target="https://universitycollege.du.edu/course-detail/?degreecode=HINF&amp;coursenum=4210" TargetMode="External"/><Relationship Id="rId7" Type="http://schemas.openxmlformats.org/officeDocument/2006/relationships/hyperlink" Target="https://universitycollege.du.edu/course-detail/hinf-4825/" TargetMode="External"/><Relationship Id="rId2" Type="http://schemas.openxmlformats.org/officeDocument/2006/relationships/hyperlink" Target="https://universitycollege.du.edu/course-detail/?degreecode=HINF&amp;coursenum=4600" TargetMode="External"/><Relationship Id="rId16" Type="http://schemas.openxmlformats.org/officeDocument/2006/relationships/hyperlink" Target="https://universitycollege.du.edu/course-detail/?degreecode=HINF&amp;coursenum=4901" TargetMode="External"/><Relationship Id="rId20" Type="http://schemas.openxmlformats.org/officeDocument/2006/relationships/hyperlink" Target="https://universitycollege.du.edu/course-detail/?degreecode=HINF&amp;coursenum=4301" TargetMode="External"/><Relationship Id="rId29" Type="http://schemas.openxmlformats.org/officeDocument/2006/relationships/hyperlink" Target="https://universitycollege.du.edu/course-detail/?degreecode=HC&amp;coursenum=481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universitycollege.du.edu/course-detail/?degreecode=HINF&amp;coursenum=4335" TargetMode="External"/><Relationship Id="rId6" Type="http://schemas.openxmlformats.org/officeDocument/2006/relationships/hyperlink" Target="https://universitycollege.du.edu/course-detail/?degreecode=HINF&amp;coursenum=4640" TargetMode="External"/><Relationship Id="rId11" Type="http://schemas.openxmlformats.org/officeDocument/2006/relationships/hyperlink" Target="https://universitycollege.du.edu/course-detail/hinf-4210/" TargetMode="External"/><Relationship Id="rId24" Type="http://schemas.openxmlformats.org/officeDocument/2006/relationships/hyperlink" Target="https://universitycollege.du.edu/course-detail/?degreecode=ICT&amp;coursenum=4170" TargetMode="External"/><Relationship Id="rId32" Type="http://schemas.openxmlformats.org/officeDocument/2006/relationships/hyperlink" Target="https://universitycollege.du.edu/course-detail/hinf-4835/" TargetMode="External"/><Relationship Id="rId37" Type="http://schemas.openxmlformats.org/officeDocument/2006/relationships/hyperlink" Target="https://universitycollege.du.edu/course-detail/?degreecode=HINF&amp;coursenum=4620" TargetMode="External"/><Relationship Id="rId40" Type="http://schemas.openxmlformats.org/officeDocument/2006/relationships/hyperlink" Target="https://universitycollege.du.edu/course-detail/hinf-4835/" TargetMode="External"/><Relationship Id="rId5" Type="http://schemas.openxmlformats.org/officeDocument/2006/relationships/hyperlink" Target="https://universitycollege.du.edu/course-detail/?degreecode=HINF&amp;coursenum=4630" TargetMode="External"/><Relationship Id="rId15" Type="http://schemas.openxmlformats.org/officeDocument/2006/relationships/hyperlink" Target="https://universitycollege.du.edu/course-detail/?degreecode=HINF&amp;coursenum=4810" TargetMode="External"/><Relationship Id="rId23" Type="http://schemas.openxmlformats.org/officeDocument/2006/relationships/hyperlink" Target="https://universitycollege.du.edu/course-detail/?degreecode=ICT&amp;coursenum=4110" TargetMode="External"/><Relationship Id="rId28" Type="http://schemas.openxmlformats.org/officeDocument/2006/relationships/hyperlink" Target="https://universitycollege.du.edu/course-detail/?degreecode=HC&amp;coursenum=4805" TargetMode="External"/><Relationship Id="rId36" Type="http://schemas.openxmlformats.org/officeDocument/2006/relationships/hyperlink" Target="https://universitycollege.du.edu/course-detail/?degreecode=HINF&amp;coursenum=4610" TargetMode="External"/><Relationship Id="rId10" Type="http://schemas.openxmlformats.org/officeDocument/2006/relationships/hyperlink" Target="https://universitycollege.du.edu/course-detail/?degreecode=HINF&amp;coursenum=4650" TargetMode="External"/><Relationship Id="rId19" Type="http://schemas.openxmlformats.org/officeDocument/2006/relationships/hyperlink" Target="https://universitycollege.du.edu/course-detail/?degreecode=HINF&amp;coursenum=4310" TargetMode="External"/><Relationship Id="rId31" Type="http://schemas.openxmlformats.org/officeDocument/2006/relationships/hyperlink" Target="https://universitycollege.du.edu/course-detail/?degreecode=HINF&amp;coursenum=4900" TargetMode="External"/><Relationship Id="rId4" Type="http://schemas.openxmlformats.org/officeDocument/2006/relationships/hyperlink" Target="https://universitycollege.du.edu/course-detail/?degreecode=HINF&amp;coursenum=4620" TargetMode="External"/><Relationship Id="rId9" Type="http://schemas.openxmlformats.org/officeDocument/2006/relationships/hyperlink" Target="https://universitycollege.du.edu/course-detail/?degreecode=HINF&amp;coursenum=4020" TargetMode="External"/><Relationship Id="rId14" Type="http://schemas.openxmlformats.org/officeDocument/2006/relationships/hyperlink" Target="https://universitycollege.du.edu/course-detail/?degreecode=HINF&amp;coursenum=4240" TargetMode="External"/><Relationship Id="rId22" Type="http://schemas.openxmlformats.org/officeDocument/2006/relationships/hyperlink" Target="https://universitycollege.du.edu/course-detail/?degreecode=ICT&amp;coursenum=4105" TargetMode="External"/><Relationship Id="rId27" Type="http://schemas.openxmlformats.org/officeDocument/2006/relationships/hyperlink" Target="https://universitycollege.du.edu/course-detail/?degreecode=HC&amp;coursenum=4815" TargetMode="External"/><Relationship Id="rId30" Type="http://schemas.openxmlformats.org/officeDocument/2006/relationships/hyperlink" Target="https://universitycollege.du.edu/course-detail/?degreecode=HINF&amp;coursenum=4030" TargetMode="External"/><Relationship Id="rId35" Type="http://schemas.openxmlformats.org/officeDocument/2006/relationships/hyperlink" Target="https://universitycollege.du.edu/course-detail/?degreecode=HINF&amp;coursenum=4335" TargetMode="External"/><Relationship Id="rId8" Type="http://schemas.openxmlformats.org/officeDocument/2006/relationships/hyperlink" Target="https://universitycollege.du.edu/course-detail/?degreecode=HINF&amp;coursenum=4010" TargetMode="External"/><Relationship Id="rId3" Type="http://schemas.openxmlformats.org/officeDocument/2006/relationships/hyperlink" Target="https://universitycollege.du.edu/course-detail/?degreecode=HINF&amp;coursenum=4610" TargetMode="External"/><Relationship Id="rId12" Type="http://schemas.openxmlformats.org/officeDocument/2006/relationships/hyperlink" Target="https://universitycollege.du.edu/course-detail/?degreecode=HINF&amp;coursenum=4220" TargetMode="External"/><Relationship Id="rId17" Type="http://schemas.openxmlformats.org/officeDocument/2006/relationships/hyperlink" Target="https://universitycollege.du.edu/course-detail/?degreecode=HINF&amp;coursenum=4325" TargetMode="External"/><Relationship Id="rId25" Type="http://schemas.openxmlformats.org/officeDocument/2006/relationships/hyperlink" Target="https://universitycollege.du.edu/course-detail/?degreecode=HINF&amp;coursenum=4902" TargetMode="External"/><Relationship Id="rId33" Type="http://schemas.openxmlformats.org/officeDocument/2006/relationships/hyperlink" Target="https://universitycollege.du.edu/course-detail/?degreecode=ICT&amp;coursenum=4007" TargetMode="External"/><Relationship Id="rId38" Type="http://schemas.openxmlformats.org/officeDocument/2006/relationships/hyperlink" Target="https://universitycollege.du.edu/course-detail/?degreecode=HINF&amp;coursenum=4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B802-F05D-4049-8E06-25C9E8978270}">
  <sheetPr>
    <pageSetUpPr autoPageBreaks="0" fitToPage="1"/>
  </sheetPr>
  <dimension ref="A1:BQ55"/>
  <sheetViews>
    <sheetView tabSelected="1" zoomScale="90" zoomScaleNormal="90" workbookViewId="0">
      <selection activeCell="AV35" sqref="AV35"/>
    </sheetView>
  </sheetViews>
  <sheetFormatPr defaultColWidth="9.1796875" defaultRowHeight="14.5" x14ac:dyDescent="0.35"/>
  <cols>
    <col min="1" max="1" width="80" customWidth="1"/>
    <col min="2" max="11" width="9.1796875" hidden="1" customWidth="1"/>
    <col min="12" max="21" width="9.453125" hidden="1" customWidth="1"/>
    <col min="22" max="22" width="10.1796875" hidden="1" customWidth="1"/>
    <col min="23" max="23" width="9.81640625" hidden="1" customWidth="1"/>
    <col min="24" max="25" width="9.453125" hidden="1" customWidth="1"/>
    <col min="26" max="26" width="6.453125" hidden="1" customWidth="1"/>
    <col min="27" max="27" width="0.1796875" hidden="1" customWidth="1"/>
    <col min="28" max="29" width="9" hidden="1" customWidth="1"/>
    <col min="30" max="31" width="9.54296875" hidden="1" customWidth="1"/>
    <col min="32" max="32" width="7" hidden="1" customWidth="1"/>
    <col min="33" max="33" width="6.81640625" hidden="1" customWidth="1"/>
    <col min="34" max="34" width="7" hidden="1" customWidth="1"/>
    <col min="35" max="38" width="9.81640625" hidden="1" customWidth="1"/>
    <col min="39" max="39" width="10.1796875" hidden="1" customWidth="1"/>
    <col min="40" max="40" width="10" hidden="1" customWidth="1"/>
    <col min="41" max="41" width="8.1796875" hidden="1" customWidth="1"/>
    <col min="42" max="42" width="9.81640625" hidden="1" customWidth="1"/>
    <col min="43" max="45" width="9.54296875" hidden="1" customWidth="1"/>
    <col min="46" max="69" width="9.54296875" customWidth="1"/>
  </cols>
  <sheetData>
    <row r="1" spans="1:69" ht="20.25" customHeight="1" x14ac:dyDescent="0.3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3"/>
      <c r="V1" s="4" t="s">
        <v>11</v>
      </c>
      <c r="W1" s="3"/>
      <c r="X1" s="4" t="s">
        <v>12</v>
      </c>
      <c r="Y1" s="3"/>
      <c r="Z1" s="4" t="s">
        <v>13</v>
      </c>
      <c r="AA1" s="3"/>
      <c r="AB1" s="4" t="s">
        <v>14</v>
      </c>
      <c r="AC1" s="3"/>
      <c r="AD1" s="4" t="s">
        <v>15</v>
      </c>
      <c r="AE1" s="2"/>
      <c r="AF1" s="3"/>
      <c r="AG1" s="4" t="s">
        <v>16</v>
      </c>
      <c r="AH1" s="3"/>
      <c r="AI1" s="4" t="s">
        <v>17</v>
      </c>
      <c r="AJ1" s="3"/>
      <c r="AK1" s="4" t="s">
        <v>18</v>
      </c>
      <c r="AL1" s="3"/>
      <c r="AM1" s="4" t="s">
        <v>19</v>
      </c>
      <c r="AN1" s="3"/>
      <c r="AO1" s="4" t="s">
        <v>20</v>
      </c>
      <c r="AP1" s="3"/>
      <c r="AQ1" s="4" t="s">
        <v>21</v>
      </c>
      <c r="AR1" s="2"/>
      <c r="AS1" s="3"/>
      <c r="AT1" s="4" t="s">
        <v>22</v>
      </c>
      <c r="AU1" s="2"/>
      <c r="AV1" s="3"/>
      <c r="AW1" s="4" t="s">
        <v>23</v>
      </c>
      <c r="AX1" s="2"/>
      <c r="AY1" s="3"/>
      <c r="AZ1" s="4" t="s">
        <v>24</v>
      </c>
      <c r="BA1" s="2"/>
      <c r="BB1" s="3"/>
      <c r="BC1" s="4" t="s">
        <v>25</v>
      </c>
      <c r="BD1" s="2"/>
      <c r="BE1" s="3"/>
      <c r="BF1" s="4" t="s">
        <v>26</v>
      </c>
      <c r="BG1" s="2"/>
      <c r="BH1" s="3"/>
      <c r="BI1" s="4" t="s">
        <v>27</v>
      </c>
      <c r="BJ1" s="2"/>
      <c r="BK1" s="3"/>
      <c r="BL1" s="4" t="s">
        <v>28</v>
      </c>
      <c r="BM1" s="2"/>
      <c r="BN1" s="3"/>
      <c r="BO1" s="4" t="s">
        <v>29</v>
      </c>
      <c r="BP1" s="2"/>
      <c r="BQ1" s="3"/>
    </row>
    <row r="2" spans="1:69" s="11" customFormat="1" ht="29" x14ac:dyDescent="0.35">
      <c r="A2" s="5"/>
      <c r="B2" s="6" t="s">
        <v>30</v>
      </c>
      <c r="C2" s="7" t="s">
        <v>31</v>
      </c>
      <c r="D2" s="8" t="s">
        <v>30</v>
      </c>
      <c r="E2" s="7" t="s">
        <v>31</v>
      </c>
      <c r="F2" s="8" t="s">
        <v>30</v>
      </c>
      <c r="G2" s="7" t="s">
        <v>31</v>
      </c>
      <c r="H2" s="8" t="s">
        <v>30</v>
      </c>
      <c r="I2" s="7" t="s">
        <v>31</v>
      </c>
      <c r="J2" s="8" t="s">
        <v>30</v>
      </c>
      <c r="K2" s="7" t="s">
        <v>31</v>
      </c>
      <c r="L2" s="8" t="s">
        <v>30</v>
      </c>
      <c r="M2" s="7" t="s">
        <v>31</v>
      </c>
      <c r="N2" s="8" t="s">
        <v>30</v>
      </c>
      <c r="O2" s="7" t="s">
        <v>31</v>
      </c>
      <c r="P2" s="8" t="s">
        <v>30</v>
      </c>
      <c r="Q2" s="7" t="s">
        <v>31</v>
      </c>
      <c r="R2" s="8" t="s">
        <v>30</v>
      </c>
      <c r="S2" s="7" t="s">
        <v>31</v>
      </c>
      <c r="T2" s="8" t="s">
        <v>32</v>
      </c>
      <c r="U2" s="7" t="s">
        <v>31</v>
      </c>
      <c r="V2" s="8" t="s">
        <v>32</v>
      </c>
      <c r="W2" s="7" t="s">
        <v>31</v>
      </c>
      <c r="X2" s="8" t="s">
        <v>32</v>
      </c>
      <c r="Y2" s="7" t="s">
        <v>31</v>
      </c>
      <c r="Z2" s="8" t="s">
        <v>32</v>
      </c>
      <c r="AA2" s="7" t="s">
        <v>31</v>
      </c>
      <c r="AB2" s="8" t="s">
        <v>32</v>
      </c>
      <c r="AC2" s="7" t="s">
        <v>31</v>
      </c>
      <c r="AD2" s="8" t="s">
        <v>32</v>
      </c>
      <c r="AE2" s="9" t="s">
        <v>33</v>
      </c>
      <c r="AF2" s="10" t="s">
        <v>31</v>
      </c>
      <c r="AG2" s="8" t="s">
        <v>32</v>
      </c>
      <c r="AH2" s="7" t="s">
        <v>31</v>
      </c>
      <c r="AI2" s="8" t="s">
        <v>32</v>
      </c>
      <c r="AJ2" s="7" t="s">
        <v>31</v>
      </c>
      <c r="AK2" s="8" t="s">
        <v>32</v>
      </c>
      <c r="AL2" s="7" t="s">
        <v>31</v>
      </c>
      <c r="AM2" s="8" t="s">
        <v>32</v>
      </c>
      <c r="AN2" s="7" t="s">
        <v>31</v>
      </c>
      <c r="AO2" s="8" t="s">
        <v>32</v>
      </c>
      <c r="AP2" s="7" t="s">
        <v>31</v>
      </c>
      <c r="AQ2" s="8" t="s">
        <v>32</v>
      </c>
      <c r="AR2" s="6" t="s">
        <v>33</v>
      </c>
      <c r="AS2" s="7" t="s">
        <v>31</v>
      </c>
      <c r="AT2" s="8" t="s">
        <v>32</v>
      </c>
      <c r="AU2" s="6" t="s">
        <v>33</v>
      </c>
      <c r="AV2" s="7" t="s">
        <v>31</v>
      </c>
      <c r="AW2" s="8" t="s">
        <v>32</v>
      </c>
      <c r="AX2" s="6" t="s">
        <v>33</v>
      </c>
      <c r="AY2" s="7" t="s">
        <v>31</v>
      </c>
      <c r="AZ2" s="8" t="s">
        <v>32</v>
      </c>
      <c r="BA2" s="6" t="s">
        <v>33</v>
      </c>
      <c r="BB2" s="7" t="s">
        <v>31</v>
      </c>
      <c r="BC2" s="8" t="s">
        <v>32</v>
      </c>
      <c r="BD2" s="6" t="s">
        <v>33</v>
      </c>
      <c r="BE2" s="7" t="s">
        <v>31</v>
      </c>
      <c r="BF2" s="8" t="s">
        <v>32</v>
      </c>
      <c r="BG2" s="6" t="s">
        <v>33</v>
      </c>
      <c r="BH2" s="7" t="s">
        <v>31</v>
      </c>
      <c r="BI2" s="8" t="s">
        <v>32</v>
      </c>
      <c r="BJ2" s="6" t="s">
        <v>33</v>
      </c>
      <c r="BK2" s="7" t="s">
        <v>31</v>
      </c>
      <c r="BL2" s="8" t="s">
        <v>32</v>
      </c>
      <c r="BM2" s="6" t="s">
        <v>33</v>
      </c>
      <c r="BN2" s="7" t="s">
        <v>31</v>
      </c>
      <c r="BO2" s="8" t="s">
        <v>32</v>
      </c>
      <c r="BP2" s="6" t="s">
        <v>33</v>
      </c>
      <c r="BQ2" s="7" t="s">
        <v>31</v>
      </c>
    </row>
    <row r="3" spans="1:69" x14ac:dyDescent="0.35">
      <c r="A3" s="12" t="s">
        <v>34</v>
      </c>
      <c r="B3" s="13"/>
      <c r="C3" s="14"/>
      <c r="D3" s="15"/>
      <c r="E3" s="14"/>
      <c r="F3" s="15"/>
      <c r="G3" s="14"/>
      <c r="H3" s="15"/>
      <c r="I3" s="14"/>
      <c r="J3" s="15"/>
      <c r="K3" s="14"/>
      <c r="L3" s="15"/>
      <c r="M3" s="14"/>
      <c r="N3" s="15"/>
      <c r="O3" s="14"/>
      <c r="P3" s="15"/>
      <c r="Q3" s="14"/>
      <c r="R3" s="15"/>
      <c r="S3" s="14"/>
      <c r="T3" s="15"/>
      <c r="U3" s="14"/>
      <c r="V3" s="15"/>
      <c r="W3" s="14"/>
      <c r="X3" s="15"/>
      <c r="Y3" s="14"/>
      <c r="Z3" s="15"/>
      <c r="AA3" s="14"/>
      <c r="AB3" s="15"/>
      <c r="AC3" s="14"/>
      <c r="AD3" s="15"/>
      <c r="AE3" s="16"/>
      <c r="AF3" s="17"/>
      <c r="AG3" s="15"/>
      <c r="AH3" s="14"/>
      <c r="AI3" s="15"/>
      <c r="AJ3" s="14"/>
      <c r="AK3" s="15"/>
      <c r="AL3" s="14"/>
      <c r="AM3" s="15"/>
      <c r="AN3" s="14"/>
      <c r="AO3" s="15"/>
      <c r="AP3" s="14"/>
      <c r="AQ3" s="15"/>
      <c r="AR3" s="18"/>
      <c r="AS3" s="14"/>
      <c r="AT3" s="15"/>
      <c r="AU3" s="18"/>
      <c r="AV3" s="14"/>
      <c r="AW3" s="15"/>
      <c r="AX3" s="18"/>
      <c r="AY3" s="17"/>
      <c r="AZ3" s="15"/>
      <c r="BA3" s="18"/>
      <c r="BB3" s="14"/>
      <c r="BC3" s="15"/>
      <c r="BD3" s="18"/>
      <c r="BE3" s="14"/>
      <c r="BF3" s="15"/>
      <c r="BG3" s="18"/>
      <c r="BH3" s="14"/>
      <c r="BI3" s="15"/>
      <c r="BJ3" s="18"/>
      <c r="BK3" s="14"/>
      <c r="BL3" s="15"/>
      <c r="BM3" s="18"/>
      <c r="BN3" s="14"/>
      <c r="BO3" s="15"/>
      <c r="BP3" s="18"/>
      <c r="BQ3" s="14"/>
    </row>
    <row r="4" spans="1:69" x14ac:dyDescent="0.35">
      <c r="A4" s="19" t="str">
        <f>hinf_4010</f>
        <v>HINF 4010 Health Informatics Communication</v>
      </c>
      <c r="B4" s="20">
        <v>1</v>
      </c>
      <c r="C4" s="21"/>
      <c r="D4" s="22" t="s">
        <v>35</v>
      </c>
      <c r="E4" s="23">
        <v>1</v>
      </c>
      <c r="F4" s="22">
        <v>1</v>
      </c>
      <c r="G4" s="23"/>
      <c r="H4" s="22"/>
      <c r="I4" s="23">
        <v>1</v>
      </c>
      <c r="J4" s="22"/>
      <c r="K4" s="21"/>
      <c r="L4" s="22" t="s">
        <v>35</v>
      </c>
      <c r="M4" s="23">
        <v>1</v>
      </c>
      <c r="N4" s="22">
        <v>1</v>
      </c>
      <c r="O4" s="23"/>
      <c r="P4" s="22"/>
      <c r="Q4" s="23">
        <v>1</v>
      </c>
      <c r="R4" s="22">
        <v>1</v>
      </c>
      <c r="S4" s="21"/>
      <c r="T4" s="22" t="s">
        <v>35</v>
      </c>
      <c r="U4" s="23">
        <v>1</v>
      </c>
      <c r="V4" s="22">
        <v>1</v>
      </c>
      <c r="W4" s="23"/>
      <c r="X4" s="22"/>
      <c r="Y4" s="23">
        <v>1</v>
      </c>
      <c r="Z4" s="22">
        <v>1</v>
      </c>
      <c r="AA4" s="21"/>
      <c r="AB4" s="22" t="s">
        <v>35</v>
      </c>
      <c r="AC4" s="23">
        <v>1</v>
      </c>
      <c r="AD4" s="22">
        <v>1</v>
      </c>
      <c r="AE4" s="24"/>
      <c r="AF4" s="25">
        <v>1</v>
      </c>
      <c r="AG4" s="22">
        <v>1</v>
      </c>
      <c r="AH4" s="23"/>
      <c r="AI4" s="22">
        <v>1</v>
      </c>
      <c r="AJ4" s="26">
        <v>1</v>
      </c>
      <c r="AK4" s="22" t="s">
        <v>35</v>
      </c>
      <c r="AL4" s="23">
        <v>1</v>
      </c>
      <c r="AM4" s="22">
        <v>2</v>
      </c>
      <c r="AN4" s="23">
        <v>1</v>
      </c>
      <c r="AO4" s="22"/>
      <c r="AP4" s="23">
        <v>1</v>
      </c>
      <c r="AQ4" s="22">
        <v>2</v>
      </c>
      <c r="AR4" s="27"/>
      <c r="AS4" s="26">
        <v>1</v>
      </c>
      <c r="AT4" s="22" t="s">
        <v>35</v>
      </c>
      <c r="AU4" s="27"/>
      <c r="AV4" s="23">
        <v>1</v>
      </c>
      <c r="AW4" s="22">
        <v>1</v>
      </c>
      <c r="AX4" s="20"/>
      <c r="AY4" s="25">
        <v>1</v>
      </c>
      <c r="AZ4" s="22"/>
      <c r="BA4" s="27"/>
      <c r="BB4" s="23">
        <v>1</v>
      </c>
      <c r="BC4" s="22">
        <v>2</v>
      </c>
      <c r="BD4" s="27"/>
      <c r="BE4" s="26">
        <v>1</v>
      </c>
      <c r="BF4" s="22" t="s">
        <v>35</v>
      </c>
      <c r="BG4" s="27"/>
      <c r="BH4" s="23">
        <v>1</v>
      </c>
      <c r="BI4" s="22">
        <v>2</v>
      </c>
      <c r="BJ4" s="27"/>
      <c r="BK4" s="23">
        <v>1</v>
      </c>
      <c r="BL4" s="22"/>
      <c r="BM4" s="27"/>
      <c r="BN4" s="23">
        <v>1</v>
      </c>
      <c r="BO4" s="22">
        <v>2</v>
      </c>
      <c r="BP4" s="27"/>
      <c r="BQ4" s="26">
        <v>1</v>
      </c>
    </row>
    <row r="5" spans="1:69" x14ac:dyDescent="0.35">
      <c r="A5" s="19" t="str">
        <f>hinf_4020</f>
        <v>HINF 4020 Gap Analysis for Continuous Improvement</v>
      </c>
      <c r="B5" s="20">
        <v>1</v>
      </c>
      <c r="C5" s="21"/>
      <c r="D5" s="22"/>
      <c r="E5" s="23">
        <v>1</v>
      </c>
      <c r="F5" s="22">
        <v>1</v>
      </c>
      <c r="G5" s="23"/>
      <c r="H5" s="22"/>
      <c r="I5" s="23">
        <v>1</v>
      </c>
      <c r="J5" s="22">
        <v>1</v>
      </c>
      <c r="K5" s="21" t="s">
        <v>35</v>
      </c>
      <c r="L5" s="22"/>
      <c r="M5" s="23">
        <v>1</v>
      </c>
      <c r="N5" s="22">
        <v>1</v>
      </c>
      <c r="O5" s="23"/>
      <c r="P5" s="22"/>
      <c r="Q5" s="23">
        <v>1</v>
      </c>
      <c r="R5" s="22">
        <v>1</v>
      </c>
      <c r="S5" s="21"/>
      <c r="T5" s="22">
        <v>1</v>
      </c>
      <c r="U5" s="23"/>
      <c r="V5" s="22"/>
      <c r="W5" s="23">
        <v>1</v>
      </c>
      <c r="X5" s="22"/>
      <c r="Y5" s="23">
        <v>1</v>
      </c>
      <c r="Z5" s="22"/>
      <c r="AA5" s="23">
        <v>1</v>
      </c>
      <c r="AB5" s="22">
        <v>1</v>
      </c>
      <c r="AC5" s="23"/>
      <c r="AD5" s="22"/>
      <c r="AE5" s="24"/>
      <c r="AF5" s="25">
        <v>1</v>
      </c>
      <c r="AG5" s="22"/>
      <c r="AH5" s="23">
        <v>1</v>
      </c>
      <c r="AI5" s="22"/>
      <c r="AJ5" s="23">
        <v>1</v>
      </c>
      <c r="AK5" s="22">
        <v>2</v>
      </c>
      <c r="AL5" s="23">
        <v>2</v>
      </c>
      <c r="AM5" s="22"/>
      <c r="AN5" s="23">
        <v>1</v>
      </c>
      <c r="AO5" s="22">
        <v>2</v>
      </c>
      <c r="AP5" s="23">
        <v>1</v>
      </c>
      <c r="AQ5" s="22"/>
      <c r="AR5" s="27"/>
      <c r="AS5" s="23">
        <v>1</v>
      </c>
      <c r="AT5" s="22">
        <v>1</v>
      </c>
      <c r="AU5" s="27"/>
      <c r="AV5" s="23">
        <v>1</v>
      </c>
      <c r="AW5" s="22"/>
      <c r="AX5" s="20"/>
      <c r="AY5" s="25">
        <v>1</v>
      </c>
      <c r="AZ5" s="22">
        <v>2</v>
      </c>
      <c r="BA5" s="27"/>
      <c r="BB5" s="23">
        <v>1</v>
      </c>
      <c r="BC5" s="22"/>
      <c r="BD5" s="27"/>
      <c r="BE5" s="23">
        <v>1</v>
      </c>
      <c r="BF5" s="22">
        <v>2</v>
      </c>
      <c r="BG5" s="27"/>
      <c r="BH5" s="23">
        <v>1</v>
      </c>
      <c r="BI5" s="22"/>
      <c r="BJ5" s="27"/>
      <c r="BK5" s="23">
        <v>1</v>
      </c>
      <c r="BL5" s="22">
        <v>2</v>
      </c>
      <c r="BM5" s="27"/>
      <c r="BN5" s="23">
        <v>1</v>
      </c>
      <c r="BO5" s="22"/>
      <c r="BP5" s="27"/>
      <c r="BQ5" s="23">
        <v>1</v>
      </c>
    </row>
    <row r="6" spans="1:69" x14ac:dyDescent="0.35">
      <c r="A6" s="19" t="str">
        <f>hinf_4030</f>
        <v>HINF 4030 Healthcare Finance</v>
      </c>
      <c r="B6" s="20"/>
      <c r="C6" s="21"/>
      <c r="D6" s="22"/>
      <c r="E6" s="23"/>
      <c r="F6" s="22"/>
      <c r="G6" s="23"/>
      <c r="H6" s="22"/>
      <c r="I6" s="23"/>
      <c r="J6" s="22"/>
      <c r="K6" s="21"/>
      <c r="L6" s="22"/>
      <c r="M6" s="23"/>
      <c r="N6" s="22"/>
      <c r="O6" s="23"/>
      <c r="P6" s="22"/>
      <c r="Q6" s="23"/>
      <c r="R6" s="22"/>
      <c r="S6" s="21"/>
      <c r="T6" s="22"/>
      <c r="U6" s="23"/>
      <c r="V6" s="22"/>
      <c r="W6" s="23">
        <v>1</v>
      </c>
      <c r="X6" s="22">
        <v>1</v>
      </c>
      <c r="Y6" s="23"/>
      <c r="Z6" s="22"/>
      <c r="AA6" s="23">
        <v>1</v>
      </c>
      <c r="AB6" s="22"/>
      <c r="AC6" s="23">
        <v>1</v>
      </c>
      <c r="AD6" s="22">
        <v>1</v>
      </c>
      <c r="AE6" s="24"/>
      <c r="AF6" s="25">
        <v>1</v>
      </c>
      <c r="AG6" s="22">
        <v>1</v>
      </c>
      <c r="AH6" s="23">
        <v>1</v>
      </c>
      <c r="AI6" s="22">
        <v>1</v>
      </c>
      <c r="AJ6" s="23">
        <v>1</v>
      </c>
      <c r="AK6" s="22">
        <v>2</v>
      </c>
      <c r="AL6" s="23">
        <v>1</v>
      </c>
      <c r="AM6" s="22">
        <v>2</v>
      </c>
      <c r="AN6" s="23">
        <v>1</v>
      </c>
      <c r="AO6" s="22"/>
      <c r="AP6" s="23">
        <v>1</v>
      </c>
      <c r="AQ6" s="22">
        <v>2</v>
      </c>
      <c r="AR6" s="27"/>
      <c r="AS6" s="23">
        <v>1</v>
      </c>
      <c r="AT6" s="22">
        <v>1</v>
      </c>
      <c r="AU6" s="27"/>
      <c r="AV6" s="23">
        <v>1</v>
      </c>
      <c r="AW6" s="22">
        <v>1</v>
      </c>
      <c r="AX6" s="20"/>
      <c r="AY6" s="25">
        <v>1</v>
      </c>
      <c r="AZ6" s="22"/>
      <c r="BA6" s="27"/>
      <c r="BB6" s="23">
        <v>1</v>
      </c>
      <c r="BC6" s="22">
        <v>2</v>
      </c>
      <c r="BD6" s="27"/>
      <c r="BE6" s="23">
        <v>1</v>
      </c>
      <c r="BF6" s="22">
        <v>2</v>
      </c>
      <c r="BG6" s="27"/>
      <c r="BH6" s="23">
        <v>1</v>
      </c>
      <c r="BI6" s="22">
        <v>2</v>
      </c>
      <c r="BJ6" s="27"/>
      <c r="BK6" s="23">
        <v>1</v>
      </c>
      <c r="BL6" s="22"/>
      <c r="BM6" s="27"/>
      <c r="BN6" s="23">
        <v>1</v>
      </c>
      <c r="BO6" s="22">
        <v>2</v>
      </c>
      <c r="BP6" s="27"/>
      <c r="BQ6" s="23">
        <v>1</v>
      </c>
    </row>
    <row r="7" spans="1:69" x14ac:dyDescent="0.35">
      <c r="A7" s="19" t="str">
        <f>hinf_4650</f>
        <v>HINF 4650 Healthcare Project Management and Professionalism</v>
      </c>
      <c r="B7" s="20"/>
      <c r="C7" s="23">
        <v>1</v>
      </c>
      <c r="D7" s="22">
        <v>1</v>
      </c>
      <c r="E7" s="23" t="s">
        <v>35</v>
      </c>
      <c r="F7" s="28"/>
      <c r="G7" s="26">
        <v>1</v>
      </c>
      <c r="H7" s="22">
        <v>1</v>
      </c>
      <c r="I7" s="23"/>
      <c r="J7" s="28" t="s">
        <v>35</v>
      </c>
      <c r="K7" s="23">
        <v>1</v>
      </c>
      <c r="L7" s="22">
        <v>1</v>
      </c>
      <c r="M7" s="23" t="s">
        <v>35</v>
      </c>
      <c r="N7" s="28"/>
      <c r="O7" s="26">
        <v>1</v>
      </c>
      <c r="P7" s="22">
        <v>1</v>
      </c>
      <c r="Q7" s="23"/>
      <c r="R7" s="22"/>
      <c r="S7" s="23">
        <v>1</v>
      </c>
      <c r="T7" s="22">
        <v>1</v>
      </c>
      <c r="U7" s="23" t="s">
        <v>35</v>
      </c>
      <c r="V7" s="28"/>
      <c r="W7" s="26"/>
      <c r="X7" s="22"/>
      <c r="Y7" s="23">
        <v>1</v>
      </c>
      <c r="Z7" s="28" t="s">
        <v>35</v>
      </c>
      <c r="AA7" s="23">
        <v>1</v>
      </c>
      <c r="AB7" s="22"/>
      <c r="AC7" s="23">
        <v>1</v>
      </c>
      <c r="AD7" s="29">
        <v>1</v>
      </c>
      <c r="AE7" s="30">
        <v>1</v>
      </c>
      <c r="AF7" s="31"/>
      <c r="AG7" s="22"/>
      <c r="AH7" s="23">
        <v>1</v>
      </c>
      <c r="AI7" s="29">
        <v>1</v>
      </c>
      <c r="AJ7" s="23">
        <v>1</v>
      </c>
      <c r="AK7" s="22"/>
      <c r="AL7" s="23">
        <v>1</v>
      </c>
      <c r="AM7" s="29">
        <v>2</v>
      </c>
      <c r="AN7" s="26">
        <v>1</v>
      </c>
      <c r="AO7" s="22"/>
      <c r="AP7" s="23">
        <v>1</v>
      </c>
      <c r="AQ7" s="29">
        <v>1</v>
      </c>
      <c r="AR7" s="32"/>
      <c r="AS7" s="23">
        <v>1</v>
      </c>
      <c r="AT7" s="22"/>
      <c r="AU7" s="27"/>
      <c r="AV7" s="23">
        <v>1</v>
      </c>
      <c r="AW7" s="29">
        <v>1</v>
      </c>
      <c r="AX7" s="33"/>
      <c r="AY7" s="31">
        <v>1</v>
      </c>
      <c r="AZ7" s="22"/>
      <c r="BA7" s="27"/>
      <c r="BB7" s="23">
        <v>1</v>
      </c>
      <c r="BC7" s="29">
        <v>2</v>
      </c>
      <c r="BD7" s="32"/>
      <c r="BE7" s="23">
        <v>1</v>
      </c>
      <c r="BF7" s="22"/>
      <c r="BG7" s="27"/>
      <c r="BH7" s="23">
        <v>1</v>
      </c>
      <c r="BI7" s="29">
        <v>2</v>
      </c>
      <c r="BJ7" s="32"/>
      <c r="BK7" s="26">
        <v>1</v>
      </c>
      <c r="BL7" s="22"/>
      <c r="BM7" s="27"/>
      <c r="BN7" s="23">
        <v>1</v>
      </c>
      <c r="BO7" s="29">
        <v>1</v>
      </c>
      <c r="BP7" s="32"/>
      <c r="BQ7" s="23">
        <v>1</v>
      </c>
    </row>
    <row r="8" spans="1:69" x14ac:dyDescent="0.35">
      <c r="A8" s="34" t="str">
        <f>hinf_4900</f>
        <v>HINF 4900 Experiential Learning in Health Informatics</v>
      </c>
      <c r="B8" s="35"/>
      <c r="C8" s="36"/>
      <c r="D8" s="37"/>
      <c r="E8" s="36"/>
      <c r="F8" s="38"/>
      <c r="G8" s="39"/>
      <c r="H8" s="37"/>
      <c r="I8" s="36"/>
      <c r="J8" s="38"/>
      <c r="K8" s="36"/>
      <c r="L8" s="22"/>
      <c r="M8" s="23"/>
      <c r="N8" s="28"/>
      <c r="O8" s="26"/>
      <c r="P8" s="22"/>
      <c r="Q8" s="23"/>
      <c r="R8" s="22"/>
      <c r="S8" s="23"/>
      <c r="T8" s="22"/>
      <c r="U8" s="23"/>
      <c r="V8" s="28"/>
      <c r="W8" s="26"/>
      <c r="X8" s="22"/>
      <c r="Y8" s="23"/>
      <c r="Z8" s="28"/>
      <c r="AA8" s="23"/>
      <c r="AB8" s="22"/>
      <c r="AC8" s="23"/>
      <c r="AD8" s="29"/>
      <c r="AE8" s="40"/>
      <c r="AF8" s="31"/>
      <c r="AG8" s="22">
        <v>1</v>
      </c>
      <c r="AH8" s="23">
        <v>1</v>
      </c>
      <c r="AI8" s="28"/>
      <c r="AJ8" s="23">
        <v>1</v>
      </c>
      <c r="AK8" s="22">
        <v>1</v>
      </c>
      <c r="AL8" s="23">
        <v>2</v>
      </c>
      <c r="AM8" s="29"/>
      <c r="AN8" s="26">
        <v>1</v>
      </c>
      <c r="AO8" s="22">
        <v>1</v>
      </c>
      <c r="AP8" s="23">
        <v>1</v>
      </c>
      <c r="AQ8" s="28"/>
      <c r="AR8" s="41"/>
      <c r="AS8" s="23">
        <v>1</v>
      </c>
      <c r="AT8" s="22">
        <v>1</v>
      </c>
      <c r="AU8" s="27"/>
      <c r="AV8" s="23">
        <v>1</v>
      </c>
      <c r="AW8" s="29"/>
      <c r="AX8" s="33"/>
      <c r="AY8" s="31">
        <v>1</v>
      </c>
      <c r="AZ8" s="22">
        <v>1</v>
      </c>
      <c r="BA8" s="27"/>
      <c r="BB8" s="23">
        <v>1</v>
      </c>
      <c r="BC8" s="28"/>
      <c r="BD8" s="41"/>
      <c r="BE8" s="23">
        <v>1</v>
      </c>
      <c r="BF8" s="22">
        <v>2</v>
      </c>
      <c r="BG8" s="27"/>
      <c r="BH8" s="23">
        <v>1</v>
      </c>
      <c r="BI8" s="29"/>
      <c r="BJ8" s="32"/>
      <c r="BK8" s="26">
        <v>1</v>
      </c>
      <c r="BL8" s="22">
        <v>1</v>
      </c>
      <c r="BM8" s="27"/>
      <c r="BN8" s="23">
        <v>1</v>
      </c>
      <c r="BO8" s="28"/>
      <c r="BP8" s="41"/>
      <c r="BQ8" s="23">
        <v>1</v>
      </c>
    </row>
    <row r="9" spans="1:69" x14ac:dyDescent="0.35">
      <c r="A9" s="42" t="s">
        <v>36</v>
      </c>
      <c r="B9" s="35"/>
      <c r="C9" s="36"/>
      <c r="D9" s="37"/>
      <c r="E9" s="36"/>
      <c r="F9" s="38"/>
      <c r="G9" s="39"/>
      <c r="H9" s="37"/>
      <c r="I9" s="36"/>
      <c r="J9" s="38"/>
      <c r="K9" s="36"/>
      <c r="L9" s="22"/>
      <c r="M9" s="23"/>
      <c r="N9" s="28"/>
      <c r="O9" s="26"/>
      <c r="P9" s="22"/>
      <c r="Q9" s="23"/>
      <c r="R9" s="22"/>
      <c r="S9" s="23"/>
      <c r="T9" s="22"/>
      <c r="U9" s="23"/>
      <c r="V9" s="28"/>
      <c r="W9" s="26"/>
      <c r="X9" s="22"/>
      <c r="Y9" s="23"/>
      <c r="Z9" s="28"/>
      <c r="AA9" s="23"/>
      <c r="AB9" s="22"/>
      <c r="AC9" s="23"/>
      <c r="AD9" s="29"/>
      <c r="AE9" s="40"/>
      <c r="AF9" s="31"/>
      <c r="AG9" s="22"/>
      <c r="AH9" s="23"/>
      <c r="AI9" s="28"/>
      <c r="AJ9" s="23"/>
      <c r="AK9" s="43"/>
      <c r="AL9" s="25"/>
      <c r="AM9" s="44"/>
      <c r="AN9" s="31"/>
      <c r="AO9" s="43"/>
      <c r="AP9" s="25"/>
      <c r="AQ9" s="45"/>
      <c r="AR9" s="41"/>
      <c r="AS9" s="25"/>
      <c r="AT9" s="43"/>
      <c r="AU9" s="27"/>
      <c r="AV9" s="25"/>
      <c r="AW9" s="44"/>
      <c r="AX9" s="32"/>
      <c r="AY9" s="31"/>
      <c r="AZ9" s="43"/>
      <c r="BA9" s="27"/>
      <c r="BB9" s="25"/>
      <c r="BC9" s="45"/>
      <c r="BD9" s="41"/>
      <c r="BE9" s="25"/>
      <c r="BF9" s="43"/>
      <c r="BG9" s="27"/>
      <c r="BH9" s="25"/>
      <c r="BI9" s="44"/>
      <c r="BJ9" s="32"/>
      <c r="BK9" s="31"/>
      <c r="BL9" s="43"/>
      <c r="BM9" s="27"/>
      <c r="BN9" s="25"/>
      <c r="BO9" s="45"/>
      <c r="BP9" s="41"/>
      <c r="BQ9" s="25"/>
    </row>
    <row r="10" spans="1:69" ht="15" thickBot="1" x14ac:dyDescent="0.4">
      <c r="A10" s="46" t="str">
        <f>hinf_4901</f>
        <v>HINF 4901 Capstone Project</v>
      </c>
      <c r="B10" s="47"/>
      <c r="C10" s="48">
        <v>1</v>
      </c>
      <c r="D10" s="49"/>
      <c r="E10" s="48">
        <v>1</v>
      </c>
      <c r="F10" s="49"/>
      <c r="G10" s="48">
        <v>1</v>
      </c>
      <c r="H10" s="49"/>
      <c r="I10" s="48">
        <v>1</v>
      </c>
      <c r="J10" s="49"/>
      <c r="K10" s="48">
        <v>1</v>
      </c>
      <c r="L10" s="22"/>
      <c r="M10" s="23">
        <v>1</v>
      </c>
      <c r="N10" s="29"/>
      <c r="O10" s="26">
        <v>1</v>
      </c>
      <c r="P10" s="22"/>
      <c r="Q10" s="23">
        <v>1</v>
      </c>
      <c r="R10" s="29"/>
      <c r="S10" s="26">
        <v>1</v>
      </c>
      <c r="T10" s="22"/>
      <c r="U10" s="23">
        <v>1</v>
      </c>
      <c r="V10" s="29"/>
      <c r="W10" s="26">
        <v>1</v>
      </c>
      <c r="X10" s="22">
        <v>1</v>
      </c>
      <c r="Y10" s="23">
        <v>1</v>
      </c>
      <c r="Z10" s="29">
        <v>1</v>
      </c>
      <c r="AA10" s="26">
        <v>1</v>
      </c>
      <c r="AB10" s="22">
        <v>1</v>
      </c>
      <c r="AC10" s="23">
        <v>1</v>
      </c>
      <c r="AD10" s="29"/>
      <c r="AE10" s="40"/>
      <c r="AF10" s="26">
        <v>1</v>
      </c>
      <c r="AG10" s="22">
        <v>1</v>
      </c>
      <c r="AH10" s="23">
        <v>1</v>
      </c>
      <c r="AI10" s="29">
        <v>1</v>
      </c>
      <c r="AJ10" s="26">
        <v>1</v>
      </c>
      <c r="AK10" s="50" t="s">
        <v>37</v>
      </c>
      <c r="AL10" s="51"/>
      <c r="AM10" s="52" t="s">
        <v>37</v>
      </c>
      <c r="AN10" s="53"/>
      <c r="AO10" s="52" t="s">
        <v>37</v>
      </c>
      <c r="AP10" s="53"/>
      <c r="AQ10" s="52" t="s">
        <v>37</v>
      </c>
      <c r="AR10" s="54"/>
      <c r="AS10" s="53"/>
      <c r="AT10" s="52" t="s">
        <v>37</v>
      </c>
      <c r="AU10" s="54"/>
      <c r="AV10" s="53"/>
      <c r="AW10" s="52" t="s">
        <v>37</v>
      </c>
      <c r="AX10" s="54"/>
      <c r="AY10" s="53"/>
      <c r="AZ10" s="52" t="s">
        <v>37</v>
      </c>
      <c r="BA10" s="54"/>
      <c r="BB10" s="53"/>
      <c r="BC10" s="52" t="s">
        <v>37</v>
      </c>
      <c r="BD10" s="54"/>
      <c r="BE10" s="53"/>
      <c r="BF10" s="52" t="s">
        <v>37</v>
      </c>
      <c r="BG10" s="54"/>
      <c r="BH10" s="53"/>
      <c r="BI10" s="52" t="s">
        <v>37</v>
      </c>
      <c r="BJ10" s="54"/>
      <c r="BK10" s="53"/>
      <c r="BL10" s="52" t="s">
        <v>37</v>
      </c>
      <c r="BM10" s="54"/>
      <c r="BN10" s="53"/>
      <c r="BO10" s="52" t="s">
        <v>37</v>
      </c>
      <c r="BP10" s="54"/>
      <c r="BQ10" s="53"/>
    </row>
    <row r="11" spans="1:69" x14ac:dyDescent="0.35">
      <c r="A11" s="46" t="str">
        <f>hinf_4902</f>
        <v>HINF 4902 Capstone Seminar</v>
      </c>
      <c r="B11" s="35"/>
      <c r="C11" s="36"/>
      <c r="D11" s="37"/>
      <c r="E11" s="36"/>
      <c r="F11" s="37"/>
      <c r="G11" s="36"/>
      <c r="H11" s="37"/>
      <c r="I11" s="36"/>
      <c r="J11" s="37"/>
      <c r="K11" s="36"/>
      <c r="L11" s="22"/>
      <c r="M11" s="23"/>
      <c r="N11" s="29"/>
      <c r="O11" s="26"/>
      <c r="P11" s="22"/>
      <c r="Q11" s="23"/>
      <c r="R11" s="29"/>
      <c r="S11" s="26"/>
      <c r="T11" s="22"/>
      <c r="U11" s="23"/>
      <c r="V11" s="29"/>
      <c r="W11" s="26"/>
      <c r="X11" s="22"/>
      <c r="Y11" s="23"/>
      <c r="Z11" s="29"/>
      <c r="AA11" s="26"/>
      <c r="AB11" s="22"/>
      <c r="AC11" s="23"/>
      <c r="AD11" s="29"/>
      <c r="AE11" s="40"/>
      <c r="AF11" s="31"/>
      <c r="AG11" s="22"/>
      <c r="AH11" s="23"/>
      <c r="AI11" s="29"/>
      <c r="AJ11" s="26"/>
      <c r="AK11" s="22">
        <v>1</v>
      </c>
      <c r="AL11" s="23">
        <v>1</v>
      </c>
      <c r="AM11" s="29">
        <v>1</v>
      </c>
      <c r="AN11" s="26"/>
      <c r="AO11" s="22">
        <v>1</v>
      </c>
      <c r="AP11" s="23">
        <v>1</v>
      </c>
      <c r="AQ11" s="29">
        <v>1</v>
      </c>
      <c r="AR11" s="32"/>
      <c r="AS11" s="26">
        <v>1</v>
      </c>
      <c r="AT11" s="22">
        <v>1</v>
      </c>
      <c r="AU11" s="27"/>
      <c r="AV11" s="23"/>
      <c r="AW11" s="29">
        <v>1</v>
      </c>
      <c r="AX11" s="30"/>
      <c r="AY11" s="31"/>
      <c r="AZ11" s="22">
        <v>1</v>
      </c>
      <c r="BA11" s="27"/>
      <c r="BB11" s="23"/>
      <c r="BC11" s="29">
        <v>1</v>
      </c>
      <c r="BD11" s="32"/>
      <c r="BE11" s="26"/>
      <c r="BF11" s="22">
        <v>1</v>
      </c>
      <c r="BG11" s="27"/>
      <c r="BH11" s="23"/>
      <c r="BI11" s="29">
        <v>1</v>
      </c>
      <c r="BJ11" s="32"/>
      <c r="BK11" s="26"/>
      <c r="BL11" s="22">
        <v>1</v>
      </c>
      <c r="BM11" s="27"/>
      <c r="BN11" s="23"/>
      <c r="BO11" s="29">
        <v>1</v>
      </c>
      <c r="BP11" s="32"/>
      <c r="BQ11" s="26">
        <v>1</v>
      </c>
    </row>
    <row r="12" spans="1:69" x14ac:dyDescent="0.35">
      <c r="A12" s="55" t="s">
        <v>38</v>
      </c>
      <c r="B12" s="56"/>
      <c r="C12" s="57"/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58"/>
      <c r="AA12" s="57"/>
      <c r="AB12" s="58"/>
      <c r="AC12" s="57"/>
      <c r="AD12" s="58"/>
      <c r="AE12" s="59"/>
      <c r="AF12" s="60"/>
      <c r="AG12" s="58"/>
      <c r="AH12" s="57"/>
      <c r="AI12" s="58"/>
      <c r="AJ12" s="57"/>
      <c r="AK12" s="58"/>
      <c r="AL12" s="57"/>
      <c r="AM12" s="58"/>
      <c r="AN12" s="57"/>
      <c r="AO12" s="58"/>
      <c r="AP12" s="57"/>
      <c r="AQ12" s="58"/>
      <c r="AR12" s="61"/>
      <c r="AS12" s="57"/>
      <c r="AT12" s="58"/>
      <c r="AU12" s="61"/>
      <c r="AV12" s="57"/>
      <c r="AW12" s="58"/>
      <c r="AX12" s="59"/>
      <c r="AY12" s="60"/>
      <c r="AZ12" s="58"/>
      <c r="BA12" s="61"/>
      <c r="BB12" s="57"/>
      <c r="BC12" s="58"/>
      <c r="BD12" s="61"/>
      <c r="BE12" s="57"/>
      <c r="BF12" s="58"/>
      <c r="BG12" s="61"/>
      <c r="BH12" s="57"/>
      <c r="BI12" s="58"/>
      <c r="BJ12" s="61"/>
      <c r="BK12" s="57"/>
      <c r="BL12" s="58"/>
      <c r="BM12" s="61"/>
      <c r="BN12" s="57"/>
      <c r="BO12" s="58"/>
      <c r="BP12" s="61"/>
      <c r="BQ12" s="57"/>
    </row>
    <row r="13" spans="1:69" x14ac:dyDescent="0.35">
      <c r="A13" s="62" t="str">
        <f>hinf_4210</f>
        <v>HINF 4210 Data Platforms in Healthcare</v>
      </c>
      <c r="B13" s="63">
        <v>1</v>
      </c>
      <c r="C13" s="64"/>
      <c r="D13" s="65"/>
      <c r="E13" s="64"/>
      <c r="F13" s="65"/>
      <c r="G13" s="64">
        <v>1</v>
      </c>
      <c r="H13" s="65"/>
      <c r="I13" s="64"/>
      <c r="J13" s="65"/>
      <c r="K13" s="64"/>
      <c r="L13" s="65"/>
      <c r="M13" s="64"/>
      <c r="N13" s="65"/>
      <c r="O13" s="64">
        <v>1</v>
      </c>
      <c r="P13" s="65"/>
      <c r="Q13" s="64"/>
      <c r="R13" s="65">
        <v>1</v>
      </c>
      <c r="S13" s="64"/>
      <c r="T13" s="65"/>
      <c r="U13" s="64"/>
      <c r="V13" s="65"/>
      <c r="W13" s="64">
        <v>1</v>
      </c>
      <c r="X13" s="65"/>
      <c r="Y13" s="64"/>
      <c r="Z13" s="65">
        <v>1</v>
      </c>
      <c r="AA13" s="64"/>
      <c r="AB13" s="65"/>
      <c r="AC13" s="64"/>
      <c r="AD13" s="65"/>
      <c r="AE13" s="66"/>
      <c r="AF13" s="67">
        <v>1</v>
      </c>
      <c r="AG13" s="65"/>
      <c r="AH13" s="64"/>
      <c r="AI13" s="65">
        <v>1</v>
      </c>
      <c r="AJ13" s="64"/>
      <c r="AK13" s="65"/>
      <c r="AL13" s="64"/>
      <c r="AM13" s="65"/>
      <c r="AN13" s="64">
        <v>1</v>
      </c>
      <c r="AO13" s="65"/>
      <c r="AP13" s="64"/>
      <c r="AQ13" s="65"/>
      <c r="AR13" s="68"/>
      <c r="AS13" s="64">
        <v>1</v>
      </c>
      <c r="AT13" s="65"/>
      <c r="AU13" s="68"/>
      <c r="AV13" s="64"/>
      <c r="AW13" s="65"/>
      <c r="AX13" s="66"/>
      <c r="AY13" s="67">
        <v>1</v>
      </c>
      <c r="AZ13" s="65"/>
      <c r="BA13" s="68"/>
      <c r="BB13" s="64"/>
      <c r="BC13" s="65">
        <v>1</v>
      </c>
      <c r="BD13" s="68"/>
      <c r="BE13" s="64"/>
      <c r="BF13" s="65"/>
      <c r="BG13" s="68"/>
      <c r="BH13" s="64"/>
      <c r="BI13" s="65"/>
      <c r="BJ13" s="68"/>
      <c r="BK13" s="64">
        <v>1</v>
      </c>
      <c r="BL13" s="65"/>
      <c r="BM13" s="68"/>
      <c r="BN13" s="64"/>
      <c r="BO13" s="65"/>
      <c r="BP13" s="68"/>
      <c r="BQ13" s="64">
        <v>1</v>
      </c>
    </row>
    <row r="14" spans="1:69" x14ac:dyDescent="0.35">
      <c r="A14" s="62" t="str">
        <f>hinf_4220</f>
        <v>HINF 4220 Data Mining for Health Data Science</v>
      </c>
      <c r="B14" s="63"/>
      <c r="C14" s="64"/>
      <c r="D14" s="65">
        <v>1</v>
      </c>
      <c r="E14" s="64"/>
      <c r="F14" s="65"/>
      <c r="G14" s="64"/>
      <c r="H14" s="65"/>
      <c r="I14" s="64">
        <v>1</v>
      </c>
      <c r="J14" s="65"/>
      <c r="K14" s="64"/>
      <c r="L14" s="65"/>
      <c r="M14" s="64">
        <v>1</v>
      </c>
      <c r="N14" s="65" t="s">
        <v>35</v>
      </c>
      <c r="O14" s="64"/>
      <c r="P14" s="65"/>
      <c r="Q14" s="64">
        <v>1</v>
      </c>
      <c r="R14" s="65"/>
      <c r="S14" s="64"/>
      <c r="T14" s="65">
        <v>1</v>
      </c>
      <c r="U14" s="64"/>
      <c r="V14" s="65"/>
      <c r="W14" s="64"/>
      <c r="X14" s="65"/>
      <c r="Y14" s="64">
        <v>1</v>
      </c>
      <c r="Z14" s="65"/>
      <c r="AA14" s="64"/>
      <c r="AB14" s="65"/>
      <c r="AC14" s="64">
        <v>1</v>
      </c>
      <c r="AD14" s="65"/>
      <c r="AE14" s="66"/>
      <c r="AF14" s="67"/>
      <c r="AG14" s="65"/>
      <c r="AH14" s="64">
        <v>1</v>
      </c>
      <c r="AI14" s="65"/>
      <c r="AJ14" s="64"/>
      <c r="AK14" s="65"/>
      <c r="AL14" s="64">
        <v>1</v>
      </c>
      <c r="AM14" s="65"/>
      <c r="AN14" s="64"/>
      <c r="AO14" s="65"/>
      <c r="AP14" s="64">
        <v>1</v>
      </c>
      <c r="AQ14" s="65"/>
      <c r="AR14" s="68"/>
      <c r="AS14" s="64"/>
      <c r="AT14" s="65"/>
      <c r="AU14" s="68"/>
      <c r="AV14" s="64">
        <v>1</v>
      </c>
      <c r="AW14" s="65"/>
      <c r="AX14" s="66"/>
      <c r="AY14" s="67"/>
      <c r="AZ14" s="65"/>
      <c r="BA14" s="68"/>
      <c r="BB14" s="64">
        <v>1</v>
      </c>
      <c r="BC14" s="65"/>
      <c r="BD14" s="68"/>
      <c r="BE14" s="64"/>
      <c r="BF14" s="65"/>
      <c r="BG14" s="68"/>
      <c r="BH14" s="64">
        <v>1</v>
      </c>
      <c r="BI14" s="65"/>
      <c r="BJ14" s="68"/>
      <c r="BK14" s="64"/>
      <c r="BL14" s="65"/>
      <c r="BM14" s="68"/>
      <c r="BN14" s="64">
        <v>1</v>
      </c>
      <c r="BO14" s="65"/>
      <c r="BP14" s="68"/>
      <c r="BQ14" s="64"/>
    </row>
    <row r="15" spans="1:69" x14ac:dyDescent="0.35">
      <c r="A15" s="62" t="str">
        <f>hinf_4230</f>
        <v>HINF 4230 Healthcare Statistical Dynamics of Machine Learning</v>
      </c>
      <c r="B15" s="63"/>
      <c r="C15" s="64">
        <v>1</v>
      </c>
      <c r="D15" s="65"/>
      <c r="E15" s="64"/>
      <c r="F15" s="65">
        <v>1</v>
      </c>
      <c r="G15" s="64"/>
      <c r="H15" s="65"/>
      <c r="I15" s="64"/>
      <c r="J15" s="65"/>
      <c r="K15" s="64"/>
      <c r="L15" s="65"/>
      <c r="M15" s="64"/>
      <c r="N15" s="65"/>
      <c r="O15" s="64"/>
      <c r="P15" s="65"/>
      <c r="Q15" s="64">
        <v>1</v>
      </c>
      <c r="R15" s="65"/>
      <c r="S15" s="64">
        <v>1</v>
      </c>
      <c r="T15" s="65"/>
      <c r="U15" s="64"/>
      <c r="V15" s="65">
        <v>1</v>
      </c>
      <c r="W15" s="64"/>
      <c r="X15" s="65"/>
      <c r="Y15" s="64"/>
      <c r="Z15" s="65"/>
      <c r="AA15" s="64">
        <v>1</v>
      </c>
      <c r="AB15" s="65"/>
      <c r="AC15" s="64"/>
      <c r="AD15" s="65"/>
      <c r="AE15" s="66"/>
      <c r="AF15" s="67">
        <v>1</v>
      </c>
      <c r="AG15" s="65"/>
      <c r="AH15" s="64"/>
      <c r="AI15" s="65"/>
      <c r="AJ15" s="64">
        <v>1</v>
      </c>
      <c r="AK15" s="65"/>
      <c r="AL15" s="64"/>
      <c r="AM15" s="65"/>
      <c r="AN15" s="64">
        <v>1</v>
      </c>
      <c r="AO15" s="65"/>
      <c r="AP15" s="64"/>
      <c r="AQ15" s="65"/>
      <c r="AR15" s="68"/>
      <c r="AS15" s="64">
        <v>1</v>
      </c>
      <c r="AT15" s="65"/>
      <c r="AU15" s="68"/>
      <c r="AV15" s="64"/>
      <c r="AW15" s="65"/>
      <c r="AX15" s="66"/>
      <c r="AY15" s="67">
        <v>1</v>
      </c>
      <c r="AZ15" s="65"/>
      <c r="BA15" s="68"/>
      <c r="BB15" s="64"/>
      <c r="BC15" s="65"/>
      <c r="BD15" s="68"/>
      <c r="BE15" s="64">
        <v>1</v>
      </c>
      <c r="BF15" s="65"/>
      <c r="BG15" s="68"/>
      <c r="BH15" s="64"/>
      <c r="BI15" s="65"/>
      <c r="BJ15" s="68"/>
      <c r="BK15" s="64">
        <v>1</v>
      </c>
      <c r="BL15" s="65"/>
      <c r="BM15" s="68"/>
      <c r="BN15" s="64"/>
      <c r="BO15" s="65"/>
      <c r="BP15" s="68"/>
      <c r="BQ15" s="64">
        <v>1</v>
      </c>
    </row>
    <row r="16" spans="1:69" x14ac:dyDescent="0.35">
      <c r="A16" s="62" t="str">
        <f>hinf_4240</f>
        <v>HINF 4240 Health Data Science Reporting</v>
      </c>
      <c r="B16" s="63"/>
      <c r="C16" s="64"/>
      <c r="D16" s="65"/>
      <c r="E16" s="64">
        <v>1</v>
      </c>
      <c r="F16" s="65"/>
      <c r="G16" s="64"/>
      <c r="H16" s="65">
        <v>1</v>
      </c>
      <c r="I16" s="64" t="s">
        <v>35</v>
      </c>
      <c r="J16" s="65"/>
      <c r="K16" s="64"/>
      <c r="L16" s="65"/>
      <c r="M16" s="64">
        <v>1</v>
      </c>
      <c r="N16" s="65"/>
      <c r="O16" s="64"/>
      <c r="P16" s="65">
        <v>1</v>
      </c>
      <c r="Q16" s="64"/>
      <c r="R16" s="65"/>
      <c r="S16" s="64"/>
      <c r="T16" s="65"/>
      <c r="U16" s="64">
        <v>1</v>
      </c>
      <c r="V16" s="65"/>
      <c r="W16" s="64"/>
      <c r="X16" s="65"/>
      <c r="Y16" s="64">
        <v>1</v>
      </c>
      <c r="Z16" s="65"/>
      <c r="AA16" s="64"/>
      <c r="AB16" s="65"/>
      <c r="AC16" s="64">
        <v>1</v>
      </c>
      <c r="AD16" s="65"/>
      <c r="AE16" s="66"/>
      <c r="AF16" s="67"/>
      <c r="AG16" s="65"/>
      <c r="AH16" s="64">
        <v>1</v>
      </c>
      <c r="AI16" s="65"/>
      <c r="AJ16" s="64"/>
      <c r="AK16" s="65"/>
      <c r="AL16" s="64">
        <v>1</v>
      </c>
      <c r="AM16" s="65"/>
      <c r="AN16" s="64"/>
      <c r="AO16" s="65"/>
      <c r="AP16" s="64">
        <v>1</v>
      </c>
      <c r="AQ16" s="65"/>
      <c r="AR16" s="68"/>
      <c r="AS16" s="64"/>
      <c r="AT16" s="65"/>
      <c r="AU16" s="68"/>
      <c r="AV16" s="64">
        <v>1</v>
      </c>
      <c r="AW16" s="65"/>
      <c r="AX16" s="66"/>
      <c r="AY16" s="67"/>
      <c r="AZ16" s="65"/>
      <c r="BA16" s="68"/>
      <c r="BB16" s="64">
        <v>1</v>
      </c>
      <c r="BC16" s="65"/>
      <c r="BD16" s="68"/>
      <c r="BE16" s="64"/>
      <c r="BF16" s="65"/>
      <c r="BG16" s="68"/>
      <c r="BH16" s="64">
        <v>1</v>
      </c>
      <c r="BI16" s="65"/>
      <c r="BJ16" s="68"/>
      <c r="BK16" s="64"/>
      <c r="BL16" s="65"/>
      <c r="BM16" s="68"/>
      <c r="BN16" s="64">
        <v>1</v>
      </c>
      <c r="BO16" s="65"/>
      <c r="BP16" s="68"/>
      <c r="BQ16" s="64"/>
    </row>
    <row r="17" spans="1:69" x14ac:dyDescent="0.35">
      <c r="A17" s="12" t="s">
        <v>39</v>
      </c>
      <c r="B17" s="56"/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8"/>
      <c r="AA17" s="57"/>
      <c r="AB17" s="58"/>
      <c r="AC17" s="57"/>
      <c r="AD17" s="58"/>
      <c r="AE17" s="59"/>
      <c r="AF17" s="60"/>
      <c r="AG17" s="58"/>
      <c r="AH17" s="57"/>
      <c r="AI17" s="58"/>
      <c r="AJ17" s="57"/>
      <c r="AK17" s="58"/>
      <c r="AL17" s="57"/>
      <c r="AM17" s="58"/>
      <c r="AN17" s="57"/>
      <c r="AO17" s="58"/>
      <c r="AP17" s="57"/>
      <c r="AQ17" s="58"/>
      <c r="AR17" s="61"/>
      <c r="AS17" s="57"/>
      <c r="AT17" s="58"/>
      <c r="AU17" s="61"/>
      <c r="AV17" s="57"/>
      <c r="AW17" s="58"/>
      <c r="AX17" s="59"/>
      <c r="AY17" s="60"/>
      <c r="AZ17" s="58"/>
      <c r="BA17" s="61"/>
      <c r="BB17" s="57"/>
      <c r="BC17" s="58"/>
      <c r="BD17" s="61"/>
      <c r="BE17" s="57"/>
      <c r="BF17" s="58"/>
      <c r="BG17" s="61"/>
      <c r="BH17" s="57"/>
      <c r="BI17" s="58"/>
      <c r="BJ17" s="61"/>
      <c r="BK17" s="57"/>
      <c r="BL17" s="58"/>
      <c r="BM17" s="61"/>
      <c r="BN17" s="57"/>
      <c r="BO17" s="58"/>
      <c r="BP17" s="61"/>
      <c r="BQ17" s="57"/>
    </row>
    <row r="18" spans="1:69" x14ac:dyDescent="0.35">
      <c r="A18" s="69" t="str">
        <f>hinf_4301</f>
        <v>HINF 4301 Foundations of Digital Health</v>
      </c>
      <c r="B18" s="70">
        <v>1</v>
      </c>
      <c r="C18" s="71"/>
      <c r="D18" s="72"/>
      <c r="E18" s="71"/>
      <c r="F18" s="72"/>
      <c r="G18" s="73">
        <v>1</v>
      </c>
      <c r="H18" s="72"/>
      <c r="I18" s="71"/>
      <c r="J18" s="72">
        <v>1</v>
      </c>
      <c r="K18" s="71"/>
      <c r="L18" s="72"/>
      <c r="M18" s="71"/>
      <c r="N18" s="72"/>
      <c r="O18" s="73">
        <v>1</v>
      </c>
      <c r="P18" s="72"/>
      <c r="Q18" s="71"/>
      <c r="R18" s="72">
        <v>1</v>
      </c>
      <c r="S18" s="71"/>
      <c r="T18" s="72"/>
      <c r="U18" s="71"/>
      <c r="V18" s="72"/>
      <c r="W18" s="73">
        <v>1</v>
      </c>
      <c r="X18" s="72"/>
      <c r="Y18" s="71"/>
      <c r="Z18" s="72">
        <v>1</v>
      </c>
      <c r="AA18" s="71"/>
      <c r="AB18" s="72"/>
      <c r="AC18" s="71"/>
      <c r="AD18" s="72"/>
      <c r="AE18" s="74"/>
      <c r="AF18" s="75">
        <v>1</v>
      </c>
      <c r="AG18" s="72"/>
      <c r="AH18" s="71"/>
      <c r="AI18" s="72">
        <v>1</v>
      </c>
      <c r="AJ18" s="71"/>
      <c r="AK18" s="72"/>
      <c r="AL18" s="71"/>
      <c r="AM18" s="72"/>
      <c r="AN18" s="73">
        <v>1</v>
      </c>
      <c r="AO18" s="72"/>
      <c r="AP18" s="71"/>
      <c r="AQ18" s="72">
        <v>1</v>
      </c>
      <c r="AR18" s="76"/>
      <c r="AS18" s="71"/>
      <c r="AT18" s="72"/>
      <c r="AU18" s="76"/>
      <c r="AV18" s="71"/>
      <c r="AW18" s="72"/>
      <c r="AX18" s="77"/>
      <c r="AY18" s="75">
        <v>1</v>
      </c>
      <c r="AZ18" s="72"/>
      <c r="BA18" s="76"/>
      <c r="BB18" s="71"/>
      <c r="BC18" s="72">
        <v>1</v>
      </c>
      <c r="BD18" s="76"/>
      <c r="BE18" s="71"/>
      <c r="BF18" s="72"/>
      <c r="BG18" s="76"/>
      <c r="BH18" s="71"/>
      <c r="BI18" s="72"/>
      <c r="BJ18" s="76"/>
      <c r="BK18" s="73">
        <v>1</v>
      </c>
      <c r="BL18" s="72"/>
      <c r="BM18" s="76"/>
      <c r="BN18" s="71"/>
      <c r="BO18" s="72">
        <v>1</v>
      </c>
      <c r="BP18" s="76"/>
      <c r="BQ18" s="71"/>
    </row>
    <row r="19" spans="1:69" x14ac:dyDescent="0.35">
      <c r="A19" s="69" t="str">
        <f>hinf_4310</f>
        <v>HINF 4310 Healthcare Information Systems</v>
      </c>
      <c r="B19" s="70"/>
      <c r="C19" s="71"/>
      <c r="D19" s="72">
        <v>1</v>
      </c>
      <c r="E19" s="71"/>
      <c r="F19" s="72"/>
      <c r="G19" s="71"/>
      <c r="H19" s="72"/>
      <c r="I19" s="71">
        <v>1</v>
      </c>
      <c r="J19" s="72"/>
      <c r="K19" s="71"/>
      <c r="L19" s="72">
        <v>1</v>
      </c>
      <c r="M19" s="71"/>
      <c r="N19" s="72"/>
      <c r="O19" s="71"/>
      <c r="P19" s="72"/>
      <c r="Q19" s="71">
        <v>1</v>
      </c>
      <c r="R19" s="72"/>
      <c r="S19" s="71"/>
      <c r="T19" s="72">
        <v>1</v>
      </c>
      <c r="U19" s="71"/>
      <c r="V19" s="72"/>
      <c r="W19" s="71"/>
      <c r="X19" s="72"/>
      <c r="Y19" s="71">
        <v>1</v>
      </c>
      <c r="Z19" s="72"/>
      <c r="AA19" s="71"/>
      <c r="AB19" s="72">
        <v>1</v>
      </c>
      <c r="AC19" s="71"/>
      <c r="AD19" s="72"/>
      <c r="AE19" s="77"/>
      <c r="AF19" s="78"/>
      <c r="AG19" s="72"/>
      <c r="AH19" s="71">
        <v>1</v>
      </c>
      <c r="AI19" s="72"/>
      <c r="AJ19" s="71"/>
      <c r="AK19" s="72"/>
      <c r="AL19" s="71">
        <v>1</v>
      </c>
      <c r="AM19" s="72"/>
      <c r="AN19" s="71"/>
      <c r="AO19" s="72"/>
      <c r="AP19" s="71">
        <v>1</v>
      </c>
      <c r="AQ19" s="72"/>
      <c r="AR19" s="76"/>
      <c r="AS19" s="71"/>
      <c r="AT19" s="72">
        <v>1</v>
      </c>
      <c r="AU19" s="76"/>
      <c r="AV19" s="71"/>
      <c r="AW19" s="72"/>
      <c r="AX19" s="77"/>
      <c r="AY19" s="78"/>
      <c r="AZ19" s="72"/>
      <c r="BA19" s="76"/>
      <c r="BB19" s="71">
        <v>1</v>
      </c>
      <c r="BC19" s="72"/>
      <c r="BD19" s="76"/>
      <c r="BE19" s="71"/>
      <c r="BF19" s="72">
        <v>1</v>
      </c>
      <c r="BG19" s="76"/>
      <c r="BH19" s="71"/>
      <c r="BI19" s="72"/>
      <c r="BJ19" s="76"/>
      <c r="BK19" s="71"/>
      <c r="BL19" s="72"/>
      <c r="BM19" s="76"/>
      <c r="BN19" s="71">
        <v>1</v>
      </c>
      <c r="BO19" s="72"/>
      <c r="BP19" s="76"/>
      <c r="BQ19" s="71"/>
    </row>
    <row r="20" spans="1:69" x14ac:dyDescent="0.35">
      <c r="A20" s="69" t="str">
        <f>hinf_4315</f>
        <v>HINF 4315 Digital and Virtual Health</v>
      </c>
      <c r="B20" s="70"/>
      <c r="C20" s="71">
        <v>1</v>
      </c>
      <c r="D20" s="79"/>
      <c r="E20" s="71"/>
      <c r="F20" s="72">
        <v>1</v>
      </c>
      <c r="G20" s="71"/>
      <c r="H20" s="72"/>
      <c r="I20" s="80"/>
      <c r="J20" s="81"/>
      <c r="K20" s="71">
        <v>1</v>
      </c>
      <c r="L20" s="79"/>
      <c r="M20" s="71"/>
      <c r="N20" s="72">
        <v>1</v>
      </c>
      <c r="O20" s="71"/>
      <c r="P20" s="72"/>
      <c r="Q20" s="80"/>
      <c r="R20" s="72"/>
      <c r="S20" s="71">
        <v>1</v>
      </c>
      <c r="T20" s="79"/>
      <c r="U20" s="71"/>
      <c r="V20" s="72">
        <v>1</v>
      </c>
      <c r="W20" s="71"/>
      <c r="X20" s="72"/>
      <c r="Y20" s="80"/>
      <c r="Z20" s="81"/>
      <c r="AA20" s="71">
        <v>1</v>
      </c>
      <c r="AB20" s="79"/>
      <c r="AC20" s="71"/>
      <c r="AD20" s="72"/>
      <c r="AE20" s="77"/>
      <c r="AF20" s="78">
        <v>1</v>
      </c>
      <c r="AG20" s="72"/>
      <c r="AH20" s="80"/>
      <c r="AI20" s="81"/>
      <c r="AJ20" s="71">
        <v>1</v>
      </c>
      <c r="AK20" s="79"/>
      <c r="AL20" s="71"/>
      <c r="AM20" s="72">
        <v>1</v>
      </c>
      <c r="AN20" s="71"/>
      <c r="AO20" s="72"/>
      <c r="AP20" s="80"/>
      <c r="AQ20" s="81"/>
      <c r="AR20" s="82"/>
      <c r="AS20" s="71">
        <v>1</v>
      </c>
      <c r="AT20" s="79"/>
      <c r="AU20" s="83"/>
      <c r="AV20" s="71"/>
      <c r="AW20" s="72"/>
      <c r="AX20" s="77"/>
      <c r="AY20" s="78">
        <v>1</v>
      </c>
      <c r="AZ20" s="72"/>
      <c r="BA20" s="76"/>
      <c r="BB20" s="80"/>
      <c r="BC20" s="81"/>
      <c r="BD20" s="82"/>
      <c r="BE20" s="71">
        <v>1</v>
      </c>
      <c r="BF20" s="79"/>
      <c r="BG20" s="83"/>
      <c r="BH20" s="71"/>
      <c r="BI20" s="72">
        <v>1</v>
      </c>
      <c r="BJ20" s="76"/>
      <c r="BK20" s="71"/>
      <c r="BL20" s="72"/>
      <c r="BM20" s="76"/>
      <c r="BN20" s="80"/>
      <c r="BO20" s="81"/>
      <c r="BP20" s="82"/>
      <c r="BQ20" s="71">
        <v>1</v>
      </c>
    </row>
    <row r="21" spans="1:69" x14ac:dyDescent="0.35">
      <c r="A21" s="69" t="str">
        <f>hinf_4325</f>
        <v>HINF 4325 Values and Outcomes in Digital Health</v>
      </c>
      <c r="B21" s="70"/>
      <c r="C21" s="71"/>
      <c r="D21" s="72"/>
      <c r="E21" s="71">
        <v>1</v>
      </c>
      <c r="F21" s="72"/>
      <c r="G21" s="71"/>
      <c r="H21" s="72">
        <v>1</v>
      </c>
      <c r="I21" s="71"/>
      <c r="J21" s="72"/>
      <c r="K21" s="71"/>
      <c r="L21" s="72"/>
      <c r="M21" s="71">
        <v>1</v>
      </c>
      <c r="N21" s="72"/>
      <c r="O21" s="71"/>
      <c r="P21" s="72">
        <v>1</v>
      </c>
      <c r="Q21" s="71"/>
      <c r="R21" s="72"/>
      <c r="S21" s="71"/>
      <c r="T21" s="72"/>
      <c r="U21" s="71">
        <v>1</v>
      </c>
      <c r="V21" s="72"/>
      <c r="W21" s="71"/>
      <c r="X21" s="72">
        <v>1</v>
      </c>
      <c r="Y21" s="71"/>
      <c r="Z21" s="72"/>
      <c r="AA21" s="71"/>
      <c r="AB21" s="72"/>
      <c r="AC21" s="71">
        <v>1</v>
      </c>
      <c r="AD21" s="72"/>
      <c r="AE21" s="77"/>
      <c r="AF21" s="78"/>
      <c r="AG21" s="72">
        <v>1</v>
      </c>
      <c r="AH21" s="71"/>
      <c r="AI21" s="72"/>
      <c r="AJ21" s="71"/>
      <c r="AK21" s="72"/>
      <c r="AL21" s="71">
        <v>1</v>
      </c>
      <c r="AM21" s="72"/>
      <c r="AN21" s="71"/>
      <c r="AO21" s="72">
        <v>1</v>
      </c>
      <c r="AP21" s="71"/>
      <c r="AQ21" s="72"/>
      <c r="AR21" s="76"/>
      <c r="AS21" s="71"/>
      <c r="AT21" s="72"/>
      <c r="AU21" s="76"/>
      <c r="AV21" s="71">
        <v>1</v>
      </c>
      <c r="AW21" s="72"/>
      <c r="AX21" s="77"/>
      <c r="AY21" s="78"/>
      <c r="AZ21" s="72">
        <v>1</v>
      </c>
      <c r="BA21" s="76"/>
      <c r="BB21" s="71"/>
      <c r="BC21" s="72"/>
      <c r="BD21" s="76"/>
      <c r="BE21" s="71"/>
      <c r="BF21" s="72"/>
      <c r="BG21" s="76"/>
      <c r="BH21" s="71">
        <v>1</v>
      </c>
      <c r="BI21" s="72"/>
      <c r="BJ21" s="76"/>
      <c r="BK21" s="71"/>
      <c r="BL21" s="72">
        <v>1</v>
      </c>
      <c r="BM21" s="76"/>
      <c r="BN21" s="71"/>
      <c r="BO21" s="72"/>
      <c r="BP21" s="76"/>
      <c r="BQ21" s="71"/>
    </row>
    <row r="22" spans="1:69" x14ac:dyDescent="0.35">
      <c r="A22" s="69" t="str">
        <f>hinf_4335</f>
        <v>HINF 4335 Healthcare Cybersecurity</v>
      </c>
      <c r="B22" s="70"/>
      <c r="C22" s="71">
        <v>1</v>
      </c>
      <c r="D22" s="72"/>
      <c r="E22" s="71"/>
      <c r="F22" s="72">
        <v>1</v>
      </c>
      <c r="G22" s="71" t="s">
        <v>35</v>
      </c>
      <c r="H22" s="72"/>
      <c r="I22" s="71"/>
      <c r="J22" s="72"/>
      <c r="K22" s="71">
        <v>1</v>
      </c>
      <c r="L22" s="72"/>
      <c r="M22" s="71"/>
      <c r="N22" s="72">
        <v>1</v>
      </c>
      <c r="O22" s="71" t="s">
        <v>35</v>
      </c>
      <c r="P22" s="72"/>
      <c r="Q22" s="71"/>
      <c r="R22" s="72"/>
      <c r="S22" s="71">
        <v>1</v>
      </c>
      <c r="T22" s="72"/>
      <c r="U22" s="71"/>
      <c r="V22" s="72"/>
      <c r="W22" s="71">
        <v>1</v>
      </c>
      <c r="X22" s="72"/>
      <c r="Y22" s="71"/>
      <c r="Z22" s="72"/>
      <c r="AA22" s="71">
        <v>1</v>
      </c>
      <c r="AB22" s="72"/>
      <c r="AC22" s="71"/>
      <c r="AD22" s="72"/>
      <c r="AE22" s="77"/>
      <c r="AF22" s="78">
        <v>1</v>
      </c>
      <c r="AG22" s="72"/>
      <c r="AH22" s="71"/>
      <c r="AI22" s="72"/>
      <c r="AJ22" s="71">
        <v>1</v>
      </c>
      <c r="AK22" s="72"/>
      <c r="AL22" s="71"/>
      <c r="AM22" s="72"/>
      <c r="AN22" s="71">
        <v>1</v>
      </c>
      <c r="AO22" s="72"/>
      <c r="AP22" s="71"/>
      <c r="AQ22" s="72"/>
      <c r="AR22" s="76"/>
      <c r="AS22" s="71">
        <v>1</v>
      </c>
      <c r="AT22" s="72"/>
      <c r="AU22" s="76"/>
      <c r="AV22" s="71"/>
      <c r="AW22" s="72"/>
      <c r="AX22" s="77"/>
      <c r="AY22" s="78">
        <v>1</v>
      </c>
      <c r="AZ22" s="72"/>
      <c r="BA22" s="76"/>
      <c r="BB22" s="71"/>
      <c r="BC22" s="72"/>
      <c r="BD22" s="76"/>
      <c r="BE22" s="71">
        <v>1</v>
      </c>
      <c r="BF22" s="72"/>
      <c r="BG22" s="76"/>
      <c r="BH22" s="71"/>
      <c r="BI22" s="72"/>
      <c r="BJ22" s="76"/>
      <c r="BK22" s="71">
        <v>1</v>
      </c>
      <c r="BL22" s="72"/>
      <c r="BM22" s="76"/>
      <c r="BN22" s="71"/>
      <c r="BO22" s="72"/>
      <c r="BP22" s="76"/>
      <c r="BQ22" s="71">
        <v>1</v>
      </c>
    </row>
    <row r="23" spans="1:69" x14ac:dyDescent="0.35">
      <c r="A23" s="12" t="s">
        <v>40</v>
      </c>
      <c r="B23" s="84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85"/>
      <c r="T23" s="86"/>
      <c r="U23" s="85"/>
      <c r="V23" s="86"/>
      <c r="W23" s="85"/>
      <c r="X23" s="86"/>
      <c r="Y23" s="85"/>
      <c r="Z23" s="86"/>
      <c r="AA23" s="85"/>
      <c r="AB23" s="86"/>
      <c r="AC23" s="85"/>
      <c r="AD23" s="86"/>
      <c r="AE23" s="87"/>
      <c r="AF23" s="88"/>
      <c r="AG23" s="86"/>
      <c r="AH23" s="85"/>
      <c r="AI23" s="86"/>
      <c r="AJ23" s="85"/>
      <c r="AK23" s="86"/>
      <c r="AL23" s="85"/>
      <c r="AM23" s="86"/>
      <c r="AN23" s="85"/>
      <c r="AO23" s="86"/>
      <c r="AP23" s="85"/>
      <c r="AQ23" s="86"/>
      <c r="AR23" s="89"/>
      <c r="AS23" s="85"/>
      <c r="AT23" s="86"/>
      <c r="AU23" s="89"/>
      <c r="AV23" s="85"/>
      <c r="AW23" s="86"/>
      <c r="AX23" s="87"/>
      <c r="AY23" s="88"/>
      <c r="AZ23" s="86"/>
      <c r="BA23" s="89"/>
      <c r="BB23" s="85"/>
      <c r="BC23" s="86"/>
      <c r="BD23" s="89"/>
      <c r="BE23" s="85"/>
      <c r="BF23" s="86"/>
      <c r="BG23" s="89"/>
      <c r="BH23" s="85"/>
      <c r="BI23" s="86"/>
      <c r="BJ23" s="89"/>
      <c r="BK23" s="85"/>
      <c r="BL23" s="86"/>
      <c r="BM23" s="89"/>
      <c r="BN23" s="85"/>
      <c r="BO23" s="86"/>
      <c r="BP23" s="89"/>
      <c r="BQ23" s="85"/>
    </row>
    <row r="24" spans="1:69" x14ac:dyDescent="0.35">
      <c r="A24" s="90" t="str">
        <f>ict_4100</f>
        <v>ICT 4100 Principles of Project Management</v>
      </c>
      <c r="B24" s="91"/>
      <c r="C24" s="92"/>
      <c r="D24" s="93"/>
      <c r="E24" s="92"/>
      <c r="F24" s="93"/>
      <c r="G24" s="92"/>
      <c r="H24" s="93"/>
      <c r="I24" s="92"/>
      <c r="J24" s="93"/>
      <c r="K24" s="92"/>
      <c r="L24" s="93"/>
      <c r="M24" s="92"/>
      <c r="N24" s="93"/>
      <c r="O24" s="92"/>
      <c r="P24" s="93"/>
      <c r="Q24" s="92"/>
      <c r="R24" s="93"/>
      <c r="S24" s="92"/>
      <c r="T24" s="93"/>
      <c r="U24" s="92"/>
      <c r="V24" s="93"/>
      <c r="W24" s="92"/>
      <c r="X24" s="93"/>
      <c r="Y24" s="92"/>
      <c r="Z24" s="93"/>
      <c r="AA24" s="92"/>
      <c r="AB24" s="93"/>
      <c r="AC24" s="92"/>
      <c r="AD24" s="93"/>
      <c r="AE24" s="94"/>
      <c r="AF24" s="95"/>
      <c r="AG24" s="93">
        <v>1</v>
      </c>
      <c r="AH24" s="92">
        <v>1</v>
      </c>
      <c r="AI24" s="96">
        <v>1</v>
      </c>
      <c r="AJ24" s="97">
        <v>2</v>
      </c>
      <c r="AK24" s="96">
        <v>1</v>
      </c>
      <c r="AL24" s="97">
        <v>1</v>
      </c>
      <c r="AM24" s="96">
        <v>1</v>
      </c>
      <c r="AN24" s="97">
        <v>2</v>
      </c>
      <c r="AO24" s="96">
        <v>1</v>
      </c>
      <c r="AP24" s="97"/>
      <c r="AQ24" s="96">
        <v>1</v>
      </c>
      <c r="AR24" s="98"/>
      <c r="AS24" s="97">
        <v>2</v>
      </c>
      <c r="AT24" s="96">
        <v>1</v>
      </c>
      <c r="AU24" s="98"/>
      <c r="AV24" s="97">
        <v>1</v>
      </c>
      <c r="AW24" s="96">
        <v>1</v>
      </c>
      <c r="AX24" s="98"/>
      <c r="AY24" s="97">
        <v>1</v>
      </c>
      <c r="AZ24" s="96">
        <v>1</v>
      </c>
      <c r="BA24" s="98"/>
      <c r="BB24" s="97">
        <v>1</v>
      </c>
      <c r="BC24" s="96">
        <v>1</v>
      </c>
      <c r="BD24" s="98"/>
      <c r="BE24" s="97">
        <v>2</v>
      </c>
      <c r="BF24" s="96">
        <v>1</v>
      </c>
      <c r="BG24" s="98"/>
      <c r="BH24" s="97">
        <v>2</v>
      </c>
      <c r="BI24" s="96">
        <v>1</v>
      </c>
      <c r="BJ24" s="98"/>
      <c r="BK24" s="97">
        <v>1</v>
      </c>
      <c r="BL24" s="96">
        <v>1</v>
      </c>
      <c r="BM24" s="98"/>
      <c r="BN24" s="97">
        <v>1</v>
      </c>
      <c r="BO24" s="96">
        <v>1</v>
      </c>
      <c r="BP24" s="98"/>
      <c r="BQ24" s="97">
        <v>2</v>
      </c>
    </row>
    <row r="25" spans="1:69" x14ac:dyDescent="0.35">
      <c r="A25" s="90" t="str">
        <f>ict_4105</f>
        <v>ICT 4105 Project Contracts and Procurement</v>
      </c>
      <c r="B25" s="91"/>
      <c r="C25" s="92"/>
      <c r="D25" s="93"/>
      <c r="E25" s="92"/>
      <c r="F25" s="93"/>
      <c r="G25" s="92"/>
      <c r="H25" s="93"/>
      <c r="I25" s="92"/>
      <c r="J25" s="93"/>
      <c r="K25" s="92"/>
      <c r="L25" s="93"/>
      <c r="M25" s="92"/>
      <c r="N25" s="93"/>
      <c r="O25" s="92"/>
      <c r="P25" s="93"/>
      <c r="Q25" s="92"/>
      <c r="R25" s="93"/>
      <c r="S25" s="92"/>
      <c r="T25" s="93"/>
      <c r="U25" s="92"/>
      <c r="V25" s="93"/>
      <c r="W25" s="92"/>
      <c r="X25" s="93"/>
      <c r="Y25" s="92"/>
      <c r="Z25" s="93"/>
      <c r="AA25" s="92"/>
      <c r="AB25" s="93"/>
      <c r="AC25" s="92"/>
      <c r="AD25" s="93"/>
      <c r="AE25" s="94"/>
      <c r="AF25" s="95"/>
      <c r="AG25" s="93"/>
      <c r="AH25" s="92">
        <v>1</v>
      </c>
      <c r="AI25" s="96"/>
      <c r="AJ25" s="97">
        <v>1</v>
      </c>
      <c r="AK25" s="96">
        <v>1</v>
      </c>
      <c r="AL25" s="97">
        <v>1</v>
      </c>
      <c r="AM25" s="96"/>
      <c r="AN25" s="97">
        <v>1</v>
      </c>
      <c r="AO25" s="96"/>
      <c r="AP25" s="97">
        <v>1</v>
      </c>
      <c r="AQ25" s="96"/>
      <c r="AR25" s="98"/>
      <c r="AS25" s="97">
        <v>1</v>
      </c>
      <c r="AT25" s="96">
        <v>1</v>
      </c>
      <c r="AU25" s="98"/>
      <c r="AV25" s="97"/>
      <c r="AW25" s="96"/>
      <c r="AX25" s="98"/>
      <c r="AY25" s="97">
        <v>1</v>
      </c>
      <c r="AZ25" s="96"/>
      <c r="BA25" s="98"/>
      <c r="BB25" s="97">
        <v>1</v>
      </c>
      <c r="BC25" s="96"/>
      <c r="BD25" s="98"/>
      <c r="BE25" s="97">
        <v>1</v>
      </c>
      <c r="BF25" s="96">
        <v>1</v>
      </c>
      <c r="BG25" s="98"/>
      <c r="BH25" s="97">
        <v>1</v>
      </c>
      <c r="BI25" s="96"/>
      <c r="BJ25" s="98"/>
      <c r="BK25" s="97">
        <v>1</v>
      </c>
      <c r="BL25" s="96"/>
      <c r="BM25" s="98"/>
      <c r="BN25" s="97">
        <v>1</v>
      </c>
      <c r="BO25" s="96"/>
      <c r="BP25" s="98"/>
      <c r="BQ25" s="97">
        <v>1</v>
      </c>
    </row>
    <row r="26" spans="1:69" x14ac:dyDescent="0.35">
      <c r="A26" s="90" t="str">
        <f>ict_4110</f>
        <v>ICT 4110 Project Risk and Quality Management</v>
      </c>
      <c r="B26" s="91"/>
      <c r="C26" s="92"/>
      <c r="D26" s="93"/>
      <c r="E26" s="92"/>
      <c r="F26" s="93"/>
      <c r="G26" s="92"/>
      <c r="H26" s="93"/>
      <c r="I26" s="92"/>
      <c r="J26" s="93"/>
      <c r="K26" s="92"/>
      <c r="L26" s="93"/>
      <c r="M26" s="92"/>
      <c r="N26" s="93"/>
      <c r="O26" s="92"/>
      <c r="P26" s="93"/>
      <c r="Q26" s="92"/>
      <c r="R26" s="93"/>
      <c r="S26" s="92"/>
      <c r="T26" s="93"/>
      <c r="U26" s="92"/>
      <c r="V26" s="93"/>
      <c r="W26" s="92"/>
      <c r="X26" s="93"/>
      <c r="Y26" s="92"/>
      <c r="Z26" s="93"/>
      <c r="AA26" s="92"/>
      <c r="AB26" s="93"/>
      <c r="AC26" s="92"/>
      <c r="AD26" s="93"/>
      <c r="AE26" s="94"/>
      <c r="AF26" s="95"/>
      <c r="AG26" s="93"/>
      <c r="AH26" s="92">
        <v>1</v>
      </c>
      <c r="AI26" s="96"/>
      <c r="AJ26" s="97">
        <v>1</v>
      </c>
      <c r="AK26" s="96"/>
      <c r="AL26" s="97">
        <v>1</v>
      </c>
      <c r="AM26" s="96">
        <v>1</v>
      </c>
      <c r="AN26" s="97">
        <v>1</v>
      </c>
      <c r="AO26" s="96"/>
      <c r="AP26" s="97">
        <v>1</v>
      </c>
      <c r="AQ26" s="96"/>
      <c r="AR26" s="98"/>
      <c r="AS26" s="97">
        <v>1</v>
      </c>
      <c r="AT26" s="96"/>
      <c r="AU26" s="98"/>
      <c r="AV26" s="97">
        <v>1</v>
      </c>
      <c r="AW26" s="96">
        <v>1</v>
      </c>
      <c r="AX26" s="98"/>
      <c r="AY26" s="97"/>
      <c r="AZ26" s="96"/>
      <c r="BA26" s="98"/>
      <c r="BB26" s="97">
        <v>1</v>
      </c>
      <c r="BC26" s="96"/>
      <c r="BD26" s="98"/>
      <c r="BE26" s="97">
        <v>1</v>
      </c>
      <c r="BF26" s="96"/>
      <c r="BG26" s="98"/>
      <c r="BH26" s="97">
        <v>1</v>
      </c>
      <c r="BI26" s="96">
        <v>1</v>
      </c>
      <c r="BJ26" s="98"/>
      <c r="BK26" s="97"/>
      <c r="BL26" s="96"/>
      <c r="BM26" s="98"/>
      <c r="BN26" s="97">
        <v>1</v>
      </c>
      <c r="BO26" s="96"/>
      <c r="BP26" s="98"/>
      <c r="BQ26" s="97">
        <v>1</v>
      </c>
    </row>
    <row r="27" spans="1:69" x14ac:dyDescent="0.35">
      <c r="A27" s="90" t="s">
        <v>41</v>
      </c>
      <c r="B27" s="91"/>
      <c r="C27" s="92"/>
      <c r="D27" s="93"/>
      <c r="E27" s="92"/>
      <c r="F27" s="93"/>
      <c r="G27" s="92"/>
      <c r="H27" s="93"/>
      <c r="I27" s="92"/>
      <c r="J27" s="93"/>
      <c r="K27" s="92"/>
      <c r="L27" s="93"/>
      <c r="M27" s="92"/>
      <c r="N27" s="93"/>
      <c r="O27" s="92"/>
      <c r="P27" s="93"/>
      <c r="Q27" s="92"/>
      <c r="R27" s="93"/>
      <c r="S27" s="92"/>
      <c r="T27" s="93"/>
      <c r="U27" s="92"/>
      <c r="V27" s="93"/>
      <c r="W27" s="92"/>
      <c r="X27" s="93"/>
      <c r="Y27" s="92"/>
      <c r="Z27" s="93"/>
      <c r="AA27" s="92"/>
      <c r="AB27" s="93"/>
      <c r="AC27" s="92"/>
      <c r="AD27" s="93"/>
      <c r="AE27" s="94"/>
      <c r="AF27" s="95"/>
      <c r="AG27" s="93"/>
      <c r="AH27" s="92">
        <v>1</v>
      </c>
      <c r="AI27" s="99">
        <v>1</v>
      </c>
      <c r="AJ27" s="100"/>
      <c r="AK27" s="99"/>
      <c r="AL27" s="100">
        <v>1</v>
      </c>
      <c r="AM27" s="99"/>
      <c r="AN27" s="100">
        <v>1</v>
      </c>
      <c r="AO27" s="99"/>
      <c r="AP27" s="100"/>
      <c r="AQ27" s="99"/>
      <c r="AR27" s="101"/>
      <c r="AS27" s="100">
        <v>1</v>
      </c>
      <c r="AT27" s="99"/>
      <c r="AU27" s="101"/>
      <c r="AV27" s="100"/>
      <c r="AW27" s="99"/>
      <c r="AX27" s="101"/>
      <c r="AY27" s="100">
        <v>1</v>
      </c>
      <c r="AZ27" s="99"/>
      <c r="BA27" s="101"/>
      <c r="BB27" s="100"/>
      <c r="BC27" s="99"/>
      <c r="BD27" s="101"/>
      <c r="BE27" s="100">
        <v>1</v>
      </c>
      <c r="BF27" s="99"/>
      <c r="BG27" s="101"/>
      <c r="BH27" s="100"/>
      <c r="BI27" s="99"/>
      <c r="BJ27" s="101">
        <v>1</v>
      </c>
      <c r="BK27" s="100"/>
      <c r="BL27" s="99"/>
      <c r="BM27" s="101"/>
      <c r="BN27" s="100"/>
      <c r="BO27" s="99"/>
      <c r="BP27" s="101"/>
      <c r="BQ27" s="100">
        <v>1</v>
      </c>
    </row>
    <row r="28" spans="1:69" x14ac:dyDescent="0.35">
      <c r="A28" s="12" t="s">
        <v>42</v>
      </c>
      <c r="B28" s="56"/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8"/>
      <c r="AA28" s="57"/>
      <c r="AB28" s="58"/>
      <c r="AC28" s="57"/>
      <c r="AD28" s="58"/>
      <c r="AE28" s="59"/>
      <c r="AF28" s="60"/>
      <c r="AG28" s="58"/>
      <c r="AH28" s="57"/>
      <c r="AI28" s="102"/>
      <c r="AJ28" s="103"/>
      <c r="AK28" s="59"/>
      <c r="AL28" s="104"/>
      <c r="AM28" s="58"/>
      <c r="AN28" s="104"/>
      <c r="AO28" s="58"/>
      <c r="AP28" s="57"/>
      <c r="AQ28" s="56"/>
      <c r="AR28" s="61"/>
      <c r="AS28" s="104"/>
      <c r="AT28" s="58"/>
      <c r="AU28" s="61"/>
      <c r="AV28" s="57"/>
      <c r="AW28" s="56"/>
      <c r="AX28" s="61"/>
      <c r="AY28" s="104"/>
      <c r="AZ28" s="58"/>
      <c r="BA28" s="56"/>
      <c r="BB28" s="59"/>
      <c r="BC28" s="59"/>
      <c r="BD28" s="104"/>
      <c r="BE28" s="57"/>
      <c r="BF28" s="56"/>
      <c r="BG28" s="61"/>
      <c r="BH28" s="57"/>
      <c r="BI28" s="58"/>
      <c r="BJ28" s="61"/>
      <c r="BK28" s="57"/>
      <c r="BL28" s="58"/>
      <c r="BM28" s="56"/>
      <c r="BN28" s="59"/>
      <c r="BO28" s="56"/>
      <c r="BP28" s="61"/>
      <c r="BQ28" s="104"/>
    </row>
    <row r="29" spans="1:69" x14ac:dyDescent="0.35">
      <c r="A29" s="105" t="str">
        <f>hinf_4600</f>
        <v>HINF 4600 Healthcare Data and Delivery by Perspective</v>
      </c>
      <c r="B29" s="106"/>
      <c r="C29" s="107">
        <v>1</v>
      </c>
      <c r="D29" s="108"/>
      <c r="E29" s="107">
        <v>1</v>
      </c>
      <c r="F29" s="108"/>
      <c r="G29" s="107">
        <v>1</v>
      </c>
      <c r="H29" s="108"/>
      <c r="I29" s="107">
        <v>1</v>
      </c>
      <c r="J29" s="108"/>
      <c r="K29" s="107">
        <v>1</v>
      </c>
      <c r="L29" s="108"/>
      <c r="M29" s="107">
        <v>1</v>
      </c>
      <c r="N29" s="108"/>
      <c r="O29" s="107">
        <v>1</v>
      </c>
      <c r="P29" s="108"/>
      <c r="Q29" s="107">
        <v>1</v>
      </c>
      <c r="R29" s="108"/>
      <c r="S29" s="107">
        <v>1</v>
      </c>
      <c r="T29" s="108"/>
      <c r="U29" s="107">
        <v>1</v>
      </c>
      <c r="V29" s="108"/>
      <c r="W29" s="107">
        <v>1</v>
      </c>
      <c r="X29" s="108"/>
      <c r="Y29" s="107">
        <v>1</v>
      </c>
      <c r="Z29" s="108"/>
      <c r="AA29" s="107">
        <v>1</v>
      </c>
      <c r="AB29" s="108"/>
      <c r="AC29" s="107">
        <v>1</v>
      </c>
      <c r="AD29" s="108"/>
      <c r="AE29" s="109"/>
      <c r="AF29" s="110">
        <v>1</v>
      </c>
      <c r="AG29" s="108"/>
      <c r="AH29" s="107">
        <v>1</v>
      </c>
      <c r="AI29" s="108">
        <v>1</v>
      </c>
      <c r="AJ29" s="107">
        <v>1</v>
      </c>
      <c r="AK29" s="108"/>
      <c r="AL29" s="107">
        <v>2</v>
      </c>
      <c r="AM29" s="108"/>
      <c r="AN29" s="107">
        <v>2</v>
      </c>
      <c r="AO29" s="108"/>
      <c r="AP29" s="107">
        <v>1</v>
      </c>
      <c r="AQ29" s="108">
        <v>2</v>
      </c>
      <c r="AR29" s="111"/>
      <c r="AS29" s="107">
        <v>1</v>
      </c>
      <c r="AT29" s="108"/>
      <c r="AU29" s="111"/>
      <c r="AV29" s="107">
        <v>1</v>
      </c>
      <c r="AW29" s="108"/>
      <c r="AX29" s="109"/>
      <c r="AY29" s="110">
        <v>1</v>
      </c>
      <c r="AZ29" s="108">
        <v>1</v>
      </c>
      <c r="BA29" s="111"/>
      <c r="BB29" s="107">
        <v>1</v>
      </c>
      <c r="BC29" s="108">
        <v>2</v>
      </c>
      <c r="BD29" s="111"/>
      <c r="BE29" s="107">
        <v>1</v>
      </c>
      <c r="BF29" s="108"/>
      <c r="BG29" s="111"/>
      <c r="BH29" s="107">
        <v>1</v>
      </c>
      <c r="BI29" s="108"/>
      <c r="BJ29" s="111"/>
      <c r="BK29" s="107">
        <v>2</v>
      </c>
      <c r="BL29" s="108">
        <v>1</v>
      </c>
      <c r="BM29" s="111"/>
      <c r="BN29" s="107">
        <v>1</v>
      </c>
      <c r="BO29" s="108">
        <v>2</v>
      </c>
      <c r="BP29" s="111"/>
      <c r="BQ29" s="107">
        <v>1</v>
      </c>
    </row>
    <row r="30" spans="1:69" x14ac:dyDescent="0.35">
      <c r="A30" s="105" t="str">
        <f>hinf_4610</f>
        <v>HINF 4610 Healthcare Ethics and Biostatistics</v>
      </c>
      <c r="B30" s="106"/>
      <c r="C30" s="107">
        <v>1</v>
      </c>
      <c r="D30" s="108"/>
      <c r="E30" s="107">
        <v>1</v>
      </c>
      <c r="F30" s="108"/>
      <c r="G30" s="107">
        <v>1</v>
      </c>
      <c r="H30" s="108"/>
      <c r="I30" s="107">
        <v>1</v>
      </c>
      <c r="J30" s="108"/>
      <c r="K30" s="107">
        <v>1</v>
      </c>
      <c r="L30" s="108"/>
      <c r="M30" s="107">
        <v>1</v>
      </c>
      <c r="N30" s="108"/>
      <c r="O30" s="107">
        <v>1</v>
      </c>
      <c r="P30" s="108"/>
      <c r="Q30" s="107">
        <v>1</v>
      </c>
      <c r="R30" s="108"/>
      <c r="S30" s="107">
        <v>1</v>
      </c>
      <c r="T30" s="108">
        <v>1</v>
      </c>
      <c r="U30" s="107"/>
      <c r="V30" s="108"/>
      <c r="W30" s="107">
        <v>1</v>
      </c>
      <c r="X30" s="108"/>
      <c r="Y30" s="107">
        <v>1</v>
      </c>
      <c r="Z30" s="108"/>
      <c r="AA30" s="107">
        <v>1</v>
      </c>
      <c r="AB30" s="108">
        <v>1</v>
      </c>
      <c r="AC30" s="107">
        <v>1</v>
      </c>
      <c r="AD30" s="108"/>
      <c r="AE30" s="109"/>
      <c r="AF30" s="110">
        <v>1</v>
      </c>
      <c r="AG30" s="108"/>
      <c r="AH30" s="107">
        <v>1</v>
      </c>
      <c r="AI30" s="108"/>
      <c r="AJ30" s="107">
        <v>1</v>
      </c>
      <c r="AK30" s="108">
        <v>2</v>
      </c>
      <c r="AL30" s="107">
        <v>1</v>
      </c>
      <c r="AM30" s="108"/>
      <c r="AN30" s="107">
        <v>1</v>
      </c>
      <c r="AO30" s="108"/>
      <c r="AP30" s="107">
        <v>1</v>
      </c>
      <c r="AQ30" s="108"/>
      <c r="AR30" s="111"/>
      <c r="AS30" s="107">
        <v>1</v>
      </c>
      <c r="AT30" s="108">
        <v>1</v>
      </c>
      <c r="AU30" s="111"/>
      <c r="AV30" s="107">
        <v>1</v>
      </c>
      <c r="AW30" s="108"/>
      <c r="AX30" s="109"/>
      <c r="AY30" s="110">
        <v>1</v>
      </c>
      <c r="AZ30" s="108"/>
      <c r="BA30" s="111"/>
      <c r="BB30" s="107">
        <v>1</v>
      </c>
      <c r="BC30" s="108"/>
      <c r="BD30" s="111"/>
      <c r="BE30" s="107">
        <v>1</v>
      </c>
      <c r="BF30" s="108">
        <v>2</v>
      </c>
      <c r="BG30" s="111"/>
      <c r="BH30" s="107">
        <v>1</v>
      </c>
      <c r="BI30" s="108"/>
      <c r="BJ30" s="111"/>
      <c r="BK30" s="107">
        <v>1</v>
      </c>
      <c r="BL30" s="108"/>
      <c r="BM30" s="111"/>
      <c r="BN30" s="107">
        <v>1</v>
      </c>
      <c r="BO30" s="108"/>
      <c r="BP30" s="111"/>
      <c r="BQ30" s="107">
        <v>1</v>
      </c>
    </row>
    <row r="31" spans="1:69" x14ac:dyDescent="0.35">
      <c r="A31" s="105" t="str">
        <f>hinf_4620</f>
        <v>HINF 4620 Healthcare Methods and Programming</v>
      </c>
      <c r="B31" s="106"/>
      <c r="C31" s="107">
        <v>1</v>
      </c>
      <c r="D31" s="108"/>
      <c r="E31" s="107">
        <v>1</v>
      </c>
      <c r="F31" s="108"/>
      <c r="G31" s="107">
        <v>1</v>
      </c>
      <c r="H31" s="108"/>
      <c r="I31" s="107">
        <v>1</v>
      </c>
      <c r="J31" s="108"/>
      <c r="K31" s="107">
        <v>1</v>
      </c>
      <c r="L31" s="108"/>
      <c r="M31" s="107">
        <v>1</v>
      </c>
      <c r="N31" s="108"/>
      <c r="O31" s="107">
        <v>1</v>
      </c>
      <c r="P31" s="108"/>
      <c r="Q31" s="107">
        <v>1</v>
      </c>
      <c r="R31" s="108"/>
      <c r="S31" s="107">
        <v>1</v>
      </c>
      <c r="T31" s="108"/>
      <c r="U31" s="107">
        <v>1</v>
      </c>
      <c r="V31" s="108">
        <v>1</v>
      </c>
      <c r="W31" s="107"/>
      <c r="X31" s="108"/>
      <c r="Y31" s="107">
        <v>1</v>
      </c>
      <c r="Z31" s="108"/>
      <c r="AA31" s="107">
        <v>1</v>
      </c>
      <c r="AB31" s="108"/>
      <c r="AC31" s="107">
        <v>1</v>
      </c>
      <c r="AD31" s="108">
        <v>1</v>
      </c>
      <c r="AE31" s="109"/>
      <c r="AF31" s="110">
        <v>1</v>
      </c>
      <c r="AG31" s="108"/>
      <c r="AH31" s="107">
        <v>1</v>
      </c>
      <c r="AI31" s="108"/>
      <c r="AJ31" s="107">
        <v>1</v>
      </c>
      <c r="AK31" s="108"/>
      <c r="AL31" s="107">
        <v>1</v>
      </c>
      <c r="AM31" s="108">
        <v>2</v>
      </c>
      <c r="AN31" s="107">
        <v>1</v>
      </c>
      <c r="AO31" s="108"/>
      <c r="AP31" s="107">
        <v>1</v>
      </c>
      <c r="AQ31" s="108"/>
      <c r="AR31" s="111"/>
      <c r="AS31" s="107">
        <v>1</v>
      </c>
      <c r="AT31" s="108"/>
      <c r="AU31" s="111"/>
      <c r="AV31" s="107">
        <v>1</v>
      </c>
      <c r="AW31" s="108">
        <v>1</v>
      </c>
      <c r="AX31" s="109"/>
      <c r="AY31" s="110">
        <v>1</v>
      </c>
      <c r="AZ31" s="108"/>
      <c r="BA31" s="111"/>
      <c r="BB31" s="107">
        <v>1</v>
      </c>
      <c r="BC31" s="108"/>
      <c r="BD31" s="111"/>
      <c r="BE31" s="107">
        <v>1</v>
      </c>
      <c r="BF31" s="108"/>
      <c r="BG31" s="111"/>
      <c r="BH31" s="107">
        <v>1</v>
      </c>
      <c r="BI31" s="108">
        <v>2</v>
      </c>
      <c r="BJ31" s="111"/>
      <c r="BK31" s="107">
        <v>1</v>
      </c>
      <c r="BL31" s="108"/>
      <c r="BM31" s="111"/>
      <c r="BN31" s="107">
        <v>1</v>
      </c>
      <c r="BO31" s="108"/>
      <c r="BP31" s="111"/>
      <c r="BQ31" s="107">
        <v>1</v>
      </c>
    </row>
    <row r="32" spans="1:69" x14ac:dyDescent="0.35">
      <c r="A32" s="105" t="str">
        <f>hinf_4630</f>
        <v>HINF 4630 Data Mining for Health Care Analysis</v>
      </c>
      <c r="B32" s="106"/>
      <c r="C32" s="107">
        <v>1</v>
      </c>
      <c r="D32" s="108"/>
      <c r="E32" s="107">
        <v>1</v>
      </c>
      <c r="F32" s="108"/>
      <c r="G32" s="107">
        <v>1</v>
      </c>
      <c r="H32" s="108"/>
      <c r="I32" s="107">
        <v>1</v>
      </c>
      <c r="J32" s="108"/>
      <c r="K32" s="107">
        <v>1</v>
      </c>
      <c r="L32" s="108"/>
      <c r="M32" s="107">
        <v>1</v>
      </c>
      <c r="N32" s="108"/>
      <c r="O32" s="107">
        <v>1</v>
      </c>
      <c r="P32" s="108"/>
      <c r="Q32" s="107">
        <v>1</v>
      </c>
      <c r="R32" s="108"/>
      <c r="S32" s="107">
        <v>1</v>
      </c>
      <c r="T32" s="108"/>
      <c r="U32" s="107">
        <v>1</v>
      </c>
      <c r="V32" s="108"/>
      <c r="W32" s="107">
        <v>1</v>
      </c>
      <c r="X32" s="108"/>
      <c r="Y32" s="107">
        <v>1</v>
      </c>
      <c r="Z32" s="108"/>
      <c r="AA32" s="107">
        <v>1</v>
      </c>
      <c r="AB32" s="108"/>
      <c r="AC32" s="107">
        <v>1</v>
      </c>
      <c r="AD32" s="108"/>
      <c r="AE32" s="109"/>
      <c r="AF32" s="110">
        <v>1</v>
      </c>
      <c r="AG32" s="108"/>
      <c r="AH32" s="107">
        <v>1</v>
      </c>
      <c r="AI32" s="108"/>
      <c r="AJ32" s="107">
        <v>1</v>
      </c>
      <c r="AK32" s="108"/>
      <c r="AL32" s="107">
        <v>2</v>
      </c>
      <c r="AM32" s="108"/>
      <c r="AN32" s="107">
        <v>1</v>
      </c>
      <c r="AO32" s="108"/>
      <c r="AP32" s="107">
        <v>1</v>
      </c>
      <c r="AQ32" s="108"/>
      <c r="AR32" s="111"/>
      <c r="AS32" s="107">
        <v>1</v>
      </c>
      <c r="AT32" s="108"/>
      <c r="AU32" s="111"/>
      <c r="AV32" s="107">
        <v>1</v>
      </c>
      <c r="AW32" s="108"/>
      <c r="AX32" s="109"/>
      <c r="AY32" s="110">
        <v>1</v>
      </c>
      <c r="AZ32" s="108"/>
      <c r="BA32" s="111"/>
      <c r="BB32" s="107">
        <v>1</v>
      </c>
      <c r="BC32" s="108"/>
      <c r="BD32" s="111"/>
      <c r="BE32" s="107">
        <v>1</v>
      </c>
      <c r="BF32" s="108"/>
      <c r="BG32" s="111"/>
      <c r="BH32" s="107">
        <v>1</v>
      </c>
      <c r="BI32" s="108"/>
      <c r="BJ32" s="111"/>
      <c r="BK32" s="107">
        <v>1</v>
      </c>
      <c r="BL32" s="108"/>
      <c r="BM32" s="111"/>
      <c r="BN32" s="107">
        <v>1</v>
      </c>
      <c r="BO32" s="108"/>
      <c r="BP32" s="111"/>
      <c r="BQ32" s="107">
        <v>1</v>
      </c>
    </row>
    <row r="33" spans="1:69" x14ac:dyDescent="0.35">
      <c r="A33" s="105" t="str">
        <f>hinf_4640</f>
        <v>HINF 4640 Healthcare Database Applications</v>
      </c>
      <c r="B33" s="106"/>
      <c r="C33" s="107">
        <v>1</v>
      </c>
      <c r="D33" s="108"/>
      <c r="E33" s="107">
        <v>1</v>
      </c>
      <c r="F33" s="108"/>
      <c r="G33" s="107">
        <v>1</v>
      </c>
      <c r="H33" s="108"/>
      <c r="I33" s="107">
        <v>1</v>
      </c>
      <c r="J33" s="108"/>
      <c r="K33" s="107">
        <v>1</v>
      </c>
      <c r="L33" s="108"/>
      <c r="M33" s="107">
        <v>1</v>
      </c>
      <c r="N33" s="108"/>
      <c r="O33" s="107">
        <v>1</v>
      </c>
      <c r="P33" s="108"/>
      <c r="Q33" s="107">
        <v>1</v>
      </c>
      <c r="R33" s="108"/>
      <c r="S33" s="107">
        <v>1</v>
      </c>
      <c r="T33" s="108"/>
      <c r="U33" s="107">
        <v>1</v>
      </c>
      <c r="V33" s="108"/>
      <c r="W33" s="107">
        <v>1</v>
      </c>
      <c r="X33" s="108"/>
      <c r="Y33" s="107">
        <v>1</v>
      </c>
      <c r="Z33" s="108"/>
      <c r="AA33" s="107">
        <v>1</v>
      </c>
      <c r="AB33" s="108"/>
      <c r="AC33" s="107">
        <v>1</v>
      </c>
      <c r="AD33" s="108"/>
      <c r="AE33" s="109"/>
      <c r="AF33" s="110">
        <v>1</v>
      </c>
      <c r="AG33" s="108"/>
      <c r="AH33" s="107">
        <v>1</v>
      </c>
      <c r="AI33" s="108"/>
      <c r="AJ33" s="107">
        <v>1</v>
      </c>
      <c r="AK33" s="108"/>
      <c r="AL33" s="107">
        <v>2</v>
      </c>
      <c r="AM33" s="108"/>
      <c r="AN33" s="107">
        <v>1</v>
      </c>
      <c r="AO33" s="108"/>
      <c r="AP33" s="107">
        <v>1</v>
      </c>
      <c r="AQ33" s="108"/>
      <c r="AR33" s="111"/>
      <c r="AS33" s="107">
        <v>1</v>
      </c>
      <c r="AT33" s="108"/>
      <c r="AU33" s="111"/>
      <c r="AV33" s="107">
        <v>1</v>
      </c>
      <c r="AW33" s="108"/>
      <c r="AX33" s="109"/>
      <c r="AY33" s="110">
        <v>1</v>
      </c>
      <c r="AZ33" s="108"/>
      <c r="BA33" s="111"/>
      <c r="BB33" s="107">
        <v>1</v>
      </c>
      <c r="BC33" s="108"/>
      <c r="BD33" s="111"/>
      <c r="BE33" s="107">
        <v>1</v>
      </c>
      <c r="BF33" s="108"/>
      <c r="BG33" s="111"/>
      <c r="BH33" s="107">
        <v>1</v>
      </c>
      <c r="BI33" s="108"/>
      <c r="BJ33" s="111"/>
      <c r="BK33" s="107">
        <v>1</v>
      </c>
      <c r="BL33" s="108"/>
      <c r="BM33" s="111"/>
      <c r="BN33" s="107">
        <v>1</v>
      </c>
      <c r="BO33" s="108"/>
      <c r="BP33" s="111"/>
      <c r="BQ33" s="107">
        <v>1</v>
      </c>
    </row>
    <row r="34" spans="1:69" x14ac:dyDescent="0.35">
      <c r="A34" s="12" t="s">
        <v>43</v>
      </c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85"/>
      <c r="AD34" s="86"/>
      <c r="AE34" s="87"/>
      <c r="AF34" s="88"/>
      <c r="AG34" s="86"/>
      <c r="AH34" s="85"/>
      <c r="AI34" s="86"/>
      <c r="AJ34" s="85"/>
      <c r="AK34" s="86"/>
      <c r="AL34" s="112"/>
      <c r="AM34" s="86"/>
      <c r="AN34" s="85"/>
      <c r="AO34" s="86"/>
      <c r="AP34" s="85"/>
      <c r="AQ34" s="86"/>
      <c r="AR34" s="89"/>
      <c r="AS34" s="85"/>
      <c r="AT34" s="86"/>
      <c r="AU34" s="89"/>
      <c r="AV34" s="85"/>
      <c r="AW34" s="86"/>
      <c r="AX34" s="87"/>
      <c r="AY34" s="88"/>
      <c r="AZ34" s="86"/>
      <c r="BA34" s="89"/>
      <c r="BB34" s="85"/>
      <c r="BC34" s="86"/>
      <c r="BD34" s="89"/>
      <c r="BE34" s="85"/>
      <c r="BF34" s="86"/>
      <c r="BG34" s="89"/>
      <c r="BH34" s="85"/>
      <c r="BI34" s="86"/>
      <c r="BJ34" s="89"/>
      <c r="BK34" s="85"/>
      <c r="BL34" s="86"/>
      <c r="BM34" s="89"/>
      <c r="BN34" s="85"/>
      <c r="BO34" s="86"/>
      <c r="BP34" s="89"/>
      <c r="BQ34" s="85"/>
    </row>
    <row r="35" spans="1:69" x14ac:dyDescent="0.35">
      <c r="A35" s="113" t="str">
        <f>hc_4805</f>
        <v>HC 4805 Virtual Care: Opportunities and Barriers for Health Systems</v>
      </c>
      <c r="B35" s="114"/>
      <c r="C35" s="115"/>
      <c r="D35" s="116"/>
      <c r="E35" s="115"/>
      <c r="F35" s="116"/>
      <c r="G35" s="115"/>
      <c r="H35" s="116"/>
      <c r="I35" s="115"/>
      <c r="J35" s="116"/>
      <c r="K35" s="115"/>
      <c r="L35" s="117"/>
      <c r="M35" s="118"/>
      <c r="N35" s="117"/>
      <c r="O35" s="118"/>
      <c r="P35" s="117"/>
      <c r="Q35" s="118"/>
      <c r="R35" s="117"/>
      <c r="S35" s="118"/>
      <c r="T35" s="119"/>
      <c r="U35" s="118"/>
      <c r="V35" s="117"/>
      <c r="W35" s="120"/>
      <c r="X35" s="121"/>
      <c r="Y35" s="122"/>
      <c r="Z35" s="118"/>
      <c r="AA35" s="117"/>
      <c r="AB35" s="122"/>
      <c r="AC35" s="118"/>
      <c r="AD35" s="119"/>
      <c r="AE35" s="122"/>
      <c r="AF35" s="118"/>
      <c r="AG35" s="117"/>
      <c r="AH35" s="122"/>
      <c r="AI35" s="120"/>
      <c r="AJ35" s="120">
        <v>1</v>
      </c>
      <c r="AK35" s="123" t="s">
        <v>44</v>
      </c>
      <c r="AL35" s="124"/>
      <c r="AM35" s="124"/>
      <c r="AN35" s="125"/>
      <c r="AO35" s="126"/>
      <c r="AP35" s="127"/>
      <c r="AQ35" s="126"/>
      <c r="AR35" s="128"/>
      <c r="AS35" s="127"/>
      <c r="AT35" s="117"/>
      <c r="AU35" s="122"/>
      <c r="AV35" s="118"/>
      <c r="AW35" s="129"/>
      <c r="AX35" s="130"/>
      <c r="AY35" s="131">
        <v>1</v>
      </c>
      <c r="AZ35" s="117"/>
      <c r="BA35" s="122"/>
      <c r="BB35" s="118"/>
      <c r="BC35" s="129"/>
      <c r="BD35" s="128"/>
      <c r="BE35" s="127">
        <v>1</v>
      </c>
      <c r="BF35" s="117"/>
      <c r="BG35" s="122"/>
      <c r="BH35" s="118"/>
      <c r="BI35" s="129"/>
      <c r="BJ35" s="128"/>
      <c r="BK35" s="127">
        <v>1</v>
      </c>
      <c r="BL35" s="117"/>
      <c r="BM35" s="122"/>
      <c r="BN35" s="118"/>
      <c r="BO35" s="126"/>
      <c r="BP35" s="128"/>
      <c r="BQ35" s="127"/>
    </row>
    <row r="36" spans="1:69" x14ac:dyDescent="0.35">
      <c r="A36" s="113" t="s">
        <v>45</v>
      </c>
      <c r="B36" s="126"/>
      <c r="C36" s="127">
        <v>1</v>
      </c>
      <c r="D36" s="117"/>
      <c r="E36" s="118">
        <v>1</v>
      </c>
      <c r="F36" s="129"/>
      <c r="G36" s="127">
        <v>1</v>
      </c>
      <c r="H36" s="117"/>
      <c r="I36" s="118">
        <v>1</v>
      </c>
      <c r="J36" s="129"/>
      <c r="K36" s="127">
        <v>1</v>
      </c>
      <c r="L36" s="117"/>
      <c r="M36" s="118">
        <v>1</v>
      </c>
      <c r="N36" s="129"/>
      <c r="O36" s="127">
        <v>1</v>
      </c>
      <c r="P36" s="117"/>
      <c r="Q36" s="118">
        <v>1</v>
      </c>
      <c r="R36" s="129"/>
      <c r="S36" s="127">
        <v>1</v>
      </c>
      <c r="T36" s="117"/>
      <c r="U36" s="118">
        <v>1</v>
      </c>
      <c r="V36" s="129"/>
      <c r="W36" s="127">
        <v>1</v>
      </c>
      <c r="X36" s="117"/>
      <c r="Y36" s="118">
        <v>1</v>
      </c>
      <c r="Z36" s="129"/>
      <c r="AA36" s="127">
        <v>1</v>
      </c>
      <c r="AB36" s="117"/>
      <c r="AC36" s="118">
        <v>1</v>
      </c>
      <c r="AD36" s="129"/>
      <c r="AE36" s="132"/>
      <c r="AF36" s="127">
        <v>1</v>
      </c>
      <c r="AG36" s="117"/>
      <c r="AH36" s="118">
        <v>1</v>
      </c>
      <c r="AI36" s="129"/>
      <c r="AJ36" s="132">
        <v>1</v>
      </c>
      <c r="AK36" s="124"/>
      <c r="AL36" s="124"/>
      <c r="AM36" s="124"/>
      <c r="AN36" s="125"/>
      <c r="AO36" s="126"/>
      <c r="AP36" s="127">
        <v>1</v>
      </c>
      <c r="AQ36" s="126"/>
      <c r="AR36" s="128"/>
      <c r="AS36" s="127"/>
      <c r="AT36" s="117"/>
      <c r="AU36" s="122"/>
      <c r="AV36" s="118">
        <v>1</v>
      </c>
      <c r="AW36" s="129"/>
      <c r="AX36" s="130"/>
      <c r="AY36" s="131"/>
      <c r="AZ36" s="117"/>
      <c r="BA36" s="122"/>
      <c r="BB36" s="118">
        <v>1</v>
      </c>
      <c r="BC36" s="129"/>
      <c r="BD36" s="128"/>
      <c r="BE36" s="127"/>
      <c r="BF36" s="117"/>
      <c r="BG36" s="122"/>
      <c r="BH36" s="118">
        <v>1</v>
      </c>
      <c r="BI36" s="129"/>
      <c r="BJ36" s="128"/>
      <c r="BK36" s="127"/>
      <c r="BL36" s="117"/>
      <c r="BM36" s="122"/>
      <c r="BN36" s="118">
        <v>1</v>
      </c>
      <c r="BO36" s="126"/>
      <c r="BP36" s="128"/>
      <c r="BQ36" s="127"/>
    </row>
    <row r="37" spans="1:69" x14ac:dyDescent="0.35">
      <c r="A37" s="113" t="str">
        <f>hinf_4825</f>
        <v>HINF 4825 Technology and Applications for Telehealth and Virtual Care Success</v>
      </c>
      <c r="B37" s="126"/>
      <c r="C37" s="127">
        <v>1</v>
      </c>
      <c r="D37" s="117"/>
      <c r="E37" s="118">
        <v>1</v>
      </c>
      <c r="F37" s="129"/>
      <c r="G37" s="127">
        <v>1</v>
      </c>
      <c r="H37" s="117"/>
      <c r="I37" s="118">
        <v>1</v>
      </c>
      <c r="J37" s="129"/>
      <c r="K37" s="127">
        <v>1</v>
      </c>
      <c r="L37" s="117"/>
      <c r="M37" s="118">
        <v>1</v>
      </c>
      <c r="N37" s="129"/>
      <c r="O37" s="127">
        <v>1</v>
      </c>
      <c r="P37" s="117"/>
      <c r="Q37" s="118">
        <v>1</v>
      </c>
      <c r="R37" s="129"/>
      <c r="S37" s="127">
        <v>1</v>
      </c>
      <c r="T37" s="117"/>
      <c r="U37" s="118">
        <v>1</v>
      </c>
      <c r="V37" s="129"/>
      <c r="W37" s="127">
        <v>1</v>
      </c>
      <c r="X37" s="117"/>
      <c r="Y37" s="118">
        <v>1</v>
      </c>
      <c r="Z37" s="129"/>
      <c r="AA37" s="127">
        <v>1</v>
      </c>
      <c r="AB37" s="117">
        <v>1</v>
      </c>
      <c r="AC37" s="118">
        <v>1</v>
      </c>
      <c r="AD37" s="129"/>
      <c r="AE37" s="130"/>
      <c r="AF37" s="131">
        <v>1</v>
      </c>
      <c r="AG37" s="117"/>
      <c r="AH37" s="118">
        <v>1</v>
      </c>
      <c r="AI37" s="129"/>
      <c r="AJ37" s="132"/>
      <c r="AK37" s="124"/>
      <c r="AL37" s="124"/>
      <c r="AM37" s="124"/>
      <c r="AN37" s="125"/>
      <c r="AO37" s="126"/>
      <c r="AP37" s="127"/>
      <c r="AQ37" s="126"/>
      <c r="AR37" s="128"/>
      <c r="AS37" s="127"/>
      <c r="AT37" s="117"/>
      <c r="AU37" s="122"/>
      <c r="AV37" s="118">
        <v>1</v>
      </c>
      <c r="AW37" s="129"/>
      <c r="AX37" s="130"/>
      <c r="AY37" s="131"/>
      <c r="AZ37" s="117"/>
      <c r="BA37" s="122"/>
      <c r="BB37" s="118">
        <v>1</v>
      </c>
      <c r="BC37" s="129"/>
      <c r="BD37" s="128"/>
      <c r="BE37" s="127"/>
      <c r="BF37" s="117"/>
      <c r="BG37" s="122"/>
      <c r="BH37" s="118">
        <v>1</v>
      </c>
      <c r="BI37" s="129"/>
      <c r="BJ37" s="130"/>
      <c r="BK37" s="131"/>
      <c r="BL37" s="117"/>
      <c r="BM37" s="122"/>
      <c r="BN37" s="118">
        <v>1</v>
      </c>
      <c r="BO37" s="126"/>
      <c r="BP37" s="128"/>
      <c r="BQ37" s="127"/>
    </row>
    <row r="38" spans="1:69" x14ac:dyDescent="0.35">
      <c r="A38" s="113" t="str">
        <f>hinf_4835</f>
        <v>HINF 4835 Design and Implementation of Telehealth and Virtual Care Systems</v>
      </c>
      <c r="B38" s="126"/>
      <c r="C38" s="127"/>
      <c r="D38" s="117"/>
      <c r="E38" s="118"/>
      <c r="F38" s="129"/>
      <c r="G38" s="127"/>
      <c r="H38" s="117"/>
      <c r="I38" s="118"/>
      <c r="J38" s="129"/>
      <c r="K38" s="127"/>
      <c r="L38" s="117"/>
      <c r="M38" s="118"/>
      <c r="N38" s="129"/>
      <c r="O38" s="127"/>
      <c r="P38" s="117"/>
      <c r="Q38" s="118"/>
      <c r="R38" s="129"/>
      <c r="S38" s="127"/>
      <c r="T38" s="117"/>
      <c r="U38" s="118"/>
      <c r="V38" s="129"/>
      <c r="W38" s="127"/>
      <c r="X38" s="117"/>
      <c r="Y38" s="118"/>
      <c r="Z38" s="129"/>
      <c r="AA38" s="127"/>
      <c r="AB38" s="117"/>
      <c r="AC38" s="118"/>
      <c r="AD38" s="129"/>
      <c r="AE38" s="132"/>
      <c r="AF38" s="131"/>
      <c r="AG38" s="117"/>
      <c r="AH38" s="118"/>
      <c r="AI38" s="129"/>
      <c r="AJ38" s="132"/>
      <c r="AK38" s="124"/>
      <c r="AL38" s="124"/>
      <c r="AM38" s="124"/>
      <c r="AN38" s="125"/>
      <c r="AO38" s="126"/>
      <c r="AP38" s="127">
        <v>1</v>
      </c>
      <c r="AQ38" s="126"/>
      <c r="AR38" s="128"/>
      <c r="AS38" s="127">
        <v>1</v>
      </c>
      <c r="AT38" s="117"/>
      <c r="AU38" s="122"/>
      <c r="AV38" s="118"/>
      <c r="AW38" s="129"/>
      <c r="AX38" s="130"/>
      <c r="AY38" s="131">
        <v>1</v>
      </c>
      <c r="AZ38" s="117"/>
      <c r="BA38" s="122"/>
      <c r="BB38" s="118"/>
      <c r="BC38" s="129"/>
      <c r="BD38" s="128"/>
      <c r="BE38" s="127">
        <v>1</v>
      </c>
      <c r="BF38" s="117"/>
      <c r="BG38" s="122"/>
      <c r="BH38" s="118"/>
      <c r="BI38" s="129"/>
      <c r="BJ38" s="130"/>
      <c r="BK38" s="131">
        <v>1</v>
      </c>
      <c r="BL38" s="117"/>
      <c r="BM38" s="122"/>
      <c r="BN38" s="118"/>
      <c r="BO38" s="126"/>
      <c r="BP38" s="128"/>
      <c r="BQ38" s="127">
        <v>1</v>
      </c>
    </row>
    <row r="39" spans="1:69" x14ac:dyDescent="0.35">
      <c r="A39" s="12" t="s">
        <v>46</v>
      </c>
      <c r="B39" s="84"/>
      <c r="C39" s="85"/>
      <c r="D39" s="86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5"/>
      <c r="AD39" s="86"/>
      <c r="AE39" s="87"/>
      <c r="AF39" s="88"/>
      <c r="AG39" s="86"/>
      <c r="AH39" s="85"/>
      <c r="AI39" s="86"/>
      <c r="AJ39" s="85"/>
      <c r="AK39" s="86"/>
      <c r="AL39" s="112"/>
      <c r="AM39" s="86"/>
      <c r="AN39" s="85"/>
      <c r="AO39" s="86"/>
      <c r="AP39" s="85"/>
      <c r="AQ39" s="86"/>
      <c r="AR39" s="89"/>
      <c r="AS39" s="85"/>
      <c r="AT39" s="86"/>
      <c r="AU39" s="89"/>
      <c r="AV39" s="85"/>
      <c r="AW39" s="86"/>
      <c r="AX39" s="87"/>
      <c r="AY39" s="88"/>
      <c r="AZ39" s="86"/>
      <c r="BA39" s="89"/>
      <c r="BB39" s="85"/>
      <c r="BC39" s="86"/>
      <c r="BD39" s="89"/>
      <c r="BE39" s="85"/>
      <c r="BF39" s="86"/>
      <c r="BG39" s="89"/>
      <c r="BH39" s="85"/>
      <c r="BI39" s="86"/>
      <c r="BJ39" s="89"/>
      <c r="BK39" s="85"/>
      <c r="BL39" s="86"/>
      <c r="BM39" s="89"/>
      <c r="BN39" s="85"/>
      <c r="BO39" s="86"/>
      <c r="BP39" s="89"/>
      <c r="BQ39" s="85"/>
    </row>
    <row r="40" spans="1:69" x14ac:dyDescent="0.35">
      <c r="A40" s="133" t="s">
        <v>47</v>
      </c>
      <c r="B40" s="134"/>
      <c r="C40" s="135"/>
      <c r="D40" s="136"/>
      <c r="E40" s="137"/>
      <c r="F40" s="138"/>
      <c r="G40" s="135"/>
      <c r="H40" s="136"/>
      <c r="I40" s="137"/>
      <c r="J40" s="138"/>
      <c r="K40" s="135"/>
      <c r="L40" s="136"/>
      <c r="M40" s="137"/>
      <c r="N40" s="138"/>
      <c r="O40" s="135"/>
      <c r="P40" s="136"/>
      <c r="Q40" s="137"/>
      <c r="R40" s="138"/>
      <c r="S40" s="135"/>
      <c r="T40" s="136"/>
      <c r="U40" s="137"/>
      <c r="V40" s="138"/>
      <c r="W40" s="135"/>
      <c r="X40" s="136"/>
      <c r="Y40" s="137"/>
      <c r="Z40" s="138"/>
      <c r="AA40" s="135"/>
      <c r="AB40" s="136"/>
      <c r="AC40" s="137"/>
      <c r="AD40" s="138"/>
      <c r="AE40" s="139"/>
      <c r="AF40" s="140"/>
      <c r="AG40" s="136"/>
      <c r="AH40" s="137"/>
      <c r="AI40" s="138"/>
      <c r="AJ40" s="139"/>
      <c r="AK40" s="141"/>
      <c r="AL40" s="142"/>
      <c r="AM40" s="143"/>
      <c r="AN40" s="144"/>
      <c r="AO40" s="134"/>
      <c r="AP40" s="135">
        <v>1</v>
      </c>
      <c r="AQ40" s="134">
        <v>1</v>
      </c>
      <c r="AR40" s="145"/>
      <c r="AS40" s="135"/>
      <c r="AT40" s="136"/>
      <c r="AU40" s="146"/>
      <c r="AV40" s="137">
        <v>1</v>
      </c>
      <c r="AW40" s="138"/>
      <c r="AX40" s="147"/>
      <c r="AY40" s="140">
        <v>1</v>
      </c>
      <c r="AZ40" s="136"/>
      <c r="BA40" s="146"/>
      <c r="BB40" s="137">
        <v>1</v>
      </c>
      <c r="BC40" s="138">
        <v>1</v>
      </c>
      <c r="BD40" s="145"/>
      <c r="BE40" s="135"/>
      <c r="BF40" s="136"/>
      <c r="BG40" s="146"/>
      <c r="BH40" s="137">
        <v>1</v>
      </c>
      <c r="BI40" s="138"/>
      <c r="BJ40" s="147"/>
      <c r="BK40" s="140">
        <v>1</v>
      </c>
      <c r="BL40" s="136"/>
      <c r="BM40" s="146"/>
      <c r="BN40" s="137">
        <v>1</v>
      </c>
      <c r="BO40" s="134">
        <v>1</v>
      </c>
      <c r="BP40" s="145"/>
      <c r="BQ40" s="135"/>
    </row>
    <row r="41" spans="1:69" x14ac:dyDescent="0.35">
      <c r="A41" s="133" t="str">
        <f>hinf_4210</f>
        <v>HINF 4210 Data Platforms in Healthcare</v>
      </c>
      <c r="B41" s="134"/>
      <c r="C41" s="135"/>
      <c r="D41" s="136"/>
      <c r="E41" s="137"/>
      <c r="F41" s="138"/>
      <c r="G41" s="135"/>
      <c r="H41" s="136"/>
      <c r="I41" s="137"/>
      <c r="J41" s="138"/>
      <c r="K41" s="135"/>
      <c r="L41" s="136"/>
      <c r="M41" s="137"/>
      <c r="N41" s="138"/>
      <c r="O41" s="135"/>
      <c r="P41" s="136"/>
      <c r="Q41" s="137"/>
      <c r="R41" s="138"/>
      <c r="S41" s="135"/>
      <c r="T41" s="136"/>
      <c r="U41" s="137"/>
      <c r="V41" s="138"/>
      <c r="W41" s="135"/>
      <c r="X41" s="136"/>
      <c r="Y41" s="137"/>
      <c r="Z41" s="138"/>
      <c r="AA41" s="135"/>
      <c r="AB41" s="136"/>
      <c r="AC41" s="137"/>
      <c r="AD41" s="138"/>
      <c r="AE41" s="139"/>
      <c r="AF41" s="140"/>
      <c r="AG41" s="136"/>
      <c r="AH41" s="137"/>
      <c r="AI41" s="138"/>
      <c r="AJ41" s="139"/>
      <c r="AK41" s="141"/>
      <c r="AL41" s="142"/>
      <c r="AM41" s="143"/>
      <c r="AN41" s="144"/>
      <c r="AO41" s="134"/>
      <c r="AP41" s="135"/>
      <c r="AQ41" s="134"/>
      <c r="AR41" s="145"/>
      <c r="AS41" s="135">
        <v>1</v>
      </c>
      <c r="AT41" s="136"/>
      <c r="AU41" s="146"/>
      <c r="AV41" s="137"/>
      <c r="AW41" s="138"/>
      <c r="AX41" s="147"/>
      <c r="AY41" s="140">
        <v>1</v>
      </c>
      <c r="AZ41" s="136"/>
      <c r="BA41" s="146"/>
      <c r="BB41" s="137"/>
      <c r="BC41" s="138">
        <v>1</v>
      </c>
      <c r="BD41" s="145"/>
      <c r="BE41" s="135"/>
      <c r="BF41" s="136"/>
      <c r="BG41" s="146"/>
      <c r="BH41" s="137"/>
      <c r="BI41" s="138"/>
      <c r="BJ41" s="147"/>
      <c r="BK41" s="140">
        <v>1</v>
      </c>
      <c r="BL41" s="136"/>
      <c r="BM41" s="146"/>
      <c r="BN41" s="137"/>
      <c r="BO41" s="134"/>
      <c r="BP41" s="145"/>
      <c r="BQ41" s="135">
        <v>1</v>
      </c>
    </row>
    <row r="42" spans="1:69" x14ac:dyDescent="0.35">
      <c r="A42" s="133" t="str">
        <f>hinf_4335</f>
        <v>HINF 4335 Healthcare Cybersecurity</v>
      </c>
      <c r="B42" s="134"/>
      <c r="C42" s="135"/>
      <c r="D42" s="136"/>
      <c r="E42" s="137"/>
      <c r="F42" s="138"/>
      <c r="G42" s="135"/>
      <c r="H42" s="136"/>
      <c r="I42" s="137"/>
      <c r="J42" s="138"/>
      <c r="K42" s="135"/>
      <c r="L42" s="136"/>
      <c r="M42" s="137"/>
      <c r="N42" s="138"/>
      <c r="O42" s="135"/>
      <c r="P42" s="136"/>
      <c r="Q42" s="137"/>
      <c r="R42" s="138"/>
      <c r="S42" s="135"/>
      <c r="T42" s="136"/>
      <c r="U42" s="137"/>
      <c r="V42" s="138"/>
      <c r="W42" s="135"/>
      <c r="X42" s="136"/>
      <c r="Y42" s="137"/>
      <c r="Z42" s="138"/>
      <c r="AA42" s="135"/>
      <c r="AB42" s="136"/>
      <c r="AC42" s="137"/>
      <c r="AD42" s="138"/>
      <c r="AE42" s="139"/>
      <c r="AF42" s="140"/>
      <c r="AG42" s="136"/>
      <c r="AH42" s="137"/>
      <c r="AI42" s="138"/>
      <c r="AJ42" s="139"/>
      <c r="AK42" s="141"/>
      <c r="AL42" s="142"/>
      <c r="AM42" s="143"/>
      <c r="AN42" s="144"/>
      <c r="AO42" s="134"/>
      <c r="AP42" s="135"/>
      <c r="AQ42" s="134"/>
      <c r="AR42" s="145"/>
      <c r="AS42" s="135">
        <v>1</v>
      </c>
      <c r="AT42" s="136"/>
      <c r="AU42" s="146"/>
      <c r="AV42" s="137"/>
      <c r="AW42" s="138"/>
      <c r="AX42" s="147"/>
      <c r="AY42" s="140">
        <v>1</v>
      </c>
      <c r="AZ42" s="136"/>
      <c r="BA42" s="146"/>
      <c r="BB42" s="137"/>
      <c r="BC42" s="138"/>
      <c r="BD42" s="145"/>
      <c r="BE42" s="135">
        <v>1</v>
      </c>
      <c r="BF42" s="136"/>
      <c r="BG42" s="146"/>
      <c r="BH42" s="137"/>
      <c r="BI42" s="138"/>
      <c r="BJ42" s="147"/>
      <c r="BK42" s="140">
        <v>1</v>
      </c>
      <c r="BL42" s="136"/>
      <c r="BM42" s="146"/>
      <c r="BN42" s="137"/>
      <c r="BO42" s="134"/>
      <c r="BP42" s="145"/>
      <c r="BQ42" s="135">
        <v>1</v>
      </c>
    </row>
    <row r="43" spans="1:69" x14ac:dyDescent="0.35">
      <c r="A43" s="133" t="str">
        <f>hinf_4610</f>
        <v>HINF 4610 Healthcare Ethics and Biostatistics</v>
      </c>
      <c r="B43" s="134"/>
      <c r="C43" s="135"/>
      <c r="D43" s="136"/>
      <c r="E43" s="137"/>
      <c r="F43" s="138"/>
      <c r="G43" s="135"/>
      <c r="H43" s="136"/>
      <c r="I43" s="137"/>
      <c r="J43" s="138"/>
      <c r="K43" s="135"/>
      <c r="L43" s="136"/>
      <c r="M43" s="137"/>
      <c r="N43" s="138"/>
      <c r="O43" s="135"/>
      <c r="P43" s="136"/>
      <c r="Q43" s="137"/>
      <c r="R43" s="138"/>
      <c r="S43" s="135"/>
      <c r="T43" s="136"/>
      <c r="U43" s="137"/>
      <c r="V43" s="138"/>
      <c r="W43" s="135"/>
      <c r="X43" s="136"/>
      <c r="Y43" s="137"/>
      <c r="Z43" s="138"/>
      <c r="AA43" s="135"/>
      <c r="AB43" s="136"/>
      <c r="AC43" s="137"/>
      <c r="AD43" s="138"/>
      <c r="AE43" s="139"/>
      <c r="AF43" s="140"/>
      <c r="AG43" s="136"/>
      <c r="AH43" s="137"/>
      <c r="AI43" s="138"/>
      <c r="AJ43" s="139"/>
      <c r="AK43" s="141"/>
      <c r="AL43" s="142"/>
      <c r="AM43" s="143"/>
      <c r="AN43" s="144"/>
      <c r="AO43" s="134"/>
      <c r="AP43" s="135">
        <v>1</v>
      </c>
      <c r="AQ43" s="134"/>
      <c r="AR43" s="145"/>
      <c r="AS43" s="135">
        <v>1</v>
      </c>
      <c r="AT43" s="136">
        <v>1</v>
      </c>
      <c r="AU43" s="146"/>
      <c r="AV43" s="137">
        <v>1</v>
      </c>
      <c r="AW43" s="138"/>
      <c r="AX43" s="147"/>
      <c r="AY43" s="140">
        <v>1</v>
      </c>
      <c r="AZ43" s="136"/>
      <c r="BA43" s="146"/>
      <c r="BB43" s="137">
        <v>1</v>
      </c>
      <c r="BC43" s="138"/>
      <c r="BD43" s="145"/>
      <c r="BE43" s="135">
        <v>1</v>
      </c>
      <c r="BF43" s="136">
        <v>2</v>
      </c>
      <c r="BG43" s="146"/>
      <c r="BH43" s="137">
        <v>1</v>
      </c>
      <c r="BI43" s="138"/>
      <c r="BJ43" s="147"/>
      <c r="BK43" s="140">
        <v>1</v>
      </c>
      <c r="BL43" s="136"/>
      <c r="BM43" s="146"/>
      <c r="BN43" s="137">
        <v>1</v>
      </c>
      <c r="BO43" s="134"/>
      <c r="BP43" s="145"/>
      <c r="BQ43" s="135">
        <v>1</v>
      </c>
    </row>
    <row r="44" spans="1:69" x14ac:dyDescent="0.35">
      <c r="A44" s="133" t="str">
        <f>hinf_4620</f>
        <v>HINF 4620 Healthcare Methods and Programming</v>
      </c>
      <c r="B44" s="134"/>
      <c r="C44" s="135"/>
      <c r="D44" s="136"/>
      <c r="E44" s="137"/>
      <c r="F44" s="138"/>
      <c r="G44" s="135"/>
      <c r="H44" s="136"/>
      <c r="I44" s="137"/>
      <c r="J44" s="138"/>
      <c r="K44" s="135"/>
      <c r="L44" s="136"/>
      <c r="M44" s="137"/>
      <c r="N44" s="138"/>
      <c r="O44" s="135"/>
      <c r="P44" s="136"/>
      <c r="Q44" s="137"/>
      <c r="R44" s="138"/>
      <c r="S44" s="135"/>
      <c r="T44" s="136"/>
      <c r="U44" s="137"/>
      <c r="V44" s="138"/>
      <c r="W44" s="135"/>
      <c r="X44" s="136"/>
      <c r="Y44" s="137"/>
      <c r="Z44" s="138"/>
      <c r="AA44" s="135"/>
      <c r="AB44" s="136"/>
      <c r="AC44" s="137"/>
      <c r="AD44" s="138"/>
      <c r="AE44" s="139"/>
      <c r="AF44" s="140"/>
      <c r="AG44" s="136"/>
      <c r="AH44" s="137"/>
      <c r="AI44" s="138"/>
      <c r="AJ44" s="139"/>
      <c r="AK44" s="141"/>
      <c r="AL44" s="142"/>
      <c r="AM44" s="143"/>
      <c r="AN44" s="144"/>
      <c r="AO44" s="134"/>
      <c r="AP44" s="135">
        <v>1</v>
      </c>
      <c r="AQ44" s="134"/>
      <c r="AR44" s="145"/>
      <c r="AS44" s="135">
        <v>1</v>
      </c>
      <c r="AT44" s="136"/>
      <c r="AU44" s="146"/>
      <c r="AV44" s="137">
        <v>1</v>
      </c>
      <c r="AW44" s="138">
        <v>1</v>
      </c>
      <c r="AX44" s="147"/>
      <c r="AY44" s="140">
        <v>1</v>
      </c>
      <c r="AZ44" s="136"/>
      <c r="BA44" s="146"/>
      <c r="BB44" s="137">
        <v>1</v>
      </c>
      <c r="BC44" s="138"/>
      <c r="BD44" s="145"/>
      <c r="BE44" s="135">
        <v>1</v>
      </c>
      <c r="BF44" s="136"/>
      <c r="BG44" s="146"/>
      <c r="BH44" s="137">
        <v>1</v>
      </c>
      <c r="BI44" s="138">
        <v>2</v>
      </c>
      <c r="BJ44" s="147"/>
      <c r="BK44" s="140">
        <v>1</v>
      </c>
      <c r="BL44" s="136"/>
      <c r="BM44" s="146"/>
      <c r="BN44" s="137">
        <v>1</v>
      </c>
      <c r="BO44" s="134"/>
      <c r="BP44" s="145"/>
      <c r="BQ44" s="135">
        <v>1</v>
      </c>
    </row>
    <row r="45" spans="1:69" x14ac:dyDescent="0.35">
      <c r="A45" s="133" t="str">
        <f>hinf_4630</f>
        <v>HINF 4630 Data Mining for Health Care Analysis</v>
      </c>
      <c r="B45" s="134"/>
      <c r="C45" s="135"/>
      <c r="D45" s="136"/>
      <c r="E45" s="137"/>
      <c r="F45" s="138"/>
      <c r="G45" s="135"/>
      <c r="H45" s="136"/>
      <c r="I45" s="137"/>
      <c r="J45" s="138"/>
      <c r="K45" s="135"/>
      <c r="L45" s="136"/>
      <c r="M45" s="137"/>
      <c r="N45" s="138"/>
      <c r="O45" s="135"/>
      <c r="P45" s="136"/>
      <c r="Q45" s="137"/>
      <c r="R45" s="138"/>
      <c r="S45" s="135"/>
      <c r="T45" s="136"/>
      <c r="U45" s="137"/>
      <c r="V45" s="138"/>
      <c r="W45" s="135"/>
      <c r="X45" s="136"/>
      <c r="Y45" s="137"/>
      <c r="Z45" s="138"/>
      <c r="AA45" s="135"/>
      <c r="AB45" s="136"/>
      <c r="AC45" s="137"/>
      <c r="AD45" s="138"/>
      <c r="AE45" s="139"/>
      <c r="AF45" s="140"/>
      <c r="AG45" s="136"/>
      <c r="AH45" s="137"/>
      <c r="AI45" s="138"/>
      <c r="AJ45" s="139"/>
      <c r="AK45" s="141"/>
      <c r="AL45" s="142"/>
      <c r="AM45" s="143"/>
      <c r="AN45" s="144"/>
      <c r="AO45" s="134"/>
      <c r="AP45" s="135">
        <v>1</v>
      </c>
      <c r="AQ45" s="134"/>
      <c r="AR45" s="145"/>
      <c r="AS45" s="135">
        <v>1</v>
      </c>
      <c r="AT45" s="136"/>
      <c r="AU45" s="146"/>
      <c r="AV45" s="137">
        <v>1</v>
      </c>
      <c r="AW45" s="138"/>
      <c r="AX45" s="145"/>
      <c r="AY45" s="135">
        <v>1</v>
      </c>
      <c r="AZ45" s="136"/>
      <c r="BA45" s="146"/>
      <c r="BB45" s="137">
        <v>1</v>
      </c>
      <c r="BC45" s="138"/>
      <c r="BD45" s="145"/>
      <c r="BE45" s="135">
        <v>1</v>
      </c>
      <c r="BF45" s="136"/>
      <c r="BG45" s="146"/>
      <c r="BH45" s="137">
        <v>1</v>
      </c>
      <c r="BI45" s="138"/>
      <c r="BJ45" s="147"/>
      <c r="BK45" s="140">
        <v>1</v>
      </c>
      <c r="BL45" s="136"/>
      <c r="BM45" s="146"/>
      <c r="BN45" s="137">
        <v>1</v>
      </c>
      <c r="BO45" s="134"/>
      <c r="BP45" s="145"/>
      <c r="BQ45" s="135">
        <v>1</v>
      </c>
    </row>
    <row r="46" spans="1:69" x14ac:dyDescent="0.35">
      <c r="A46" s="12" t="s">
        <v>48</v>
      </c>
      <c r="B46" s="84"/>
      <c r="C46" s="85"/>
      <c r="D46" s="86"/>
      <c r="E46" s="85"/>
      <c r="F46" s="86"/>
      <c r="G46" s="85"/>
      <c r="H46" s="86"/>
      <c r="I46" s="85"/>
      <c r="J46" s="86"/>
      <c r="K46" s="85"/>
      <c r="L46" s="86"/>
      <c r="M46" s="85"/>
      <c r="N46" s="86"/>
      <c r="O46" s="85"/>
      <c r="P46" s="86"/>
      <c r="Q46" s="85"/>
      <c r="R46" s="86"/>
      <c r="S46" s="85"/>
      <c r="T46" s="86"/>
      <c r="U46" s="85"/>
      <c r="V46" s="86"/>
      <c r="W46" s="85"/>
      <c r="X46" s="86"/>
      <c r="Y46" s="85"/>
      <c r="Z46" s="86"/>
      <c r="AA46" s="85"/>
      <c r="AB46" s="86"/>
      <c r="AC46" s="85"/>
      <c r="AD46" s="86"/>
      <c r="AE46" s="87"/>
      <c r="AF46" s="88"/>
      <c r="AG46" s="86"/>
      <c r="AH46" s="85"/>
      <c r="AI46" s="86"/>
      <c r="AJ46" s="148"/>
      <c r="AK46" s="149"/>
      <c r="AL46" s="150"/>
      <c r="AM46" s="86"/>
      <c r="AN46" s="87"/>
      <c r="AO46" s="84"/>
      <c r="AP46" s="85"/>
      <c r="AQ46" s="86"/>
      <c r="AR46" s="89"/>
      <c r="AS46" s="85"/>
      <c r="AT46" s="86"/>
      <c r="AU46" s="89"/>
      <c r="AV46" s="85"/>
      <c r="AW46" s="86"/>
      <c r="AX46" s="89"/>
      <c r="AY46" s="85"/>
      <c r="AZ46" s="86"/>
      <c r="BA46" s="89"/>
      <c r="BB46" s="85"/>
      <c r="BC46" s="86"/>
      <c r="BD46" s="89"/>
      <c r="BE46" s="85"/>
      <c r="BF46" s="86"/>
      <c r="BG46" s="89"/>
      <c r="BH46" s="85"/>
      <c r="BI46" s="86"/>
      <c r="BJ46" s="87"/>
      <c r="BK46" s="88"/>
      <c r="BL46" s="86"/>
      <c r="BM46" s="89"/>
      <c r="BN46" s="85"/>
      <c r="BO46" s="86"/>
      <c r="BP46" s="89"/>
      <c r="BQ46" s="85"/>
    </row>
    <row r="47" spans="1:69" x14ac:dyDescent="0.35">
      <c r="A47" s="151" t="str">
        <f>hc_4805</f>
        <v>HC 4805 Virtual Care: Opportunities and Barriers for Health Systems</v>
      </c>
      <c r="B47" s="152"/>
      <c r="C47" s="153"/>
      <c r="D47" s="154"/>
      <c r="E47" s="153"/>
      <c r="F47" s="154"/>
      <c r="G47" s="153"/>
      <c r="H47" s="154"/>
      <c r="I47" s="153"/>
      <c r="J47" s="154"/>
      <c r="K47" s="153"/>
      <c r="L47" s="155"/>
      <c r="M47" s="156"/>
      <c r="N47" s="155"/>
      <c r="O47" s="156"/>
      <c r="P47" s="155"/>
      <c r="Q47" s="156"/>
      <c r="R47" s="155"/>
      <c r="S47" s="156"/>
      <c r="T47" s="157"/>
      <c r="U47" s="156"/>
      <c r="V47" s="155"/>
      <c r="W47" s="158"/>
      <c r="X47" s="159"/>
      <c r="Y47" s="160"/>
      <c r="Z47" s="156"/>
      <c r="AA47" s="155"/>
      <c r="AB47" s="160"/>
      <c r="AC47" s="156"/>
      <c r="AD47" s="157"/>
      <c r="AE47" s="160"/>
      <c r="AF47" s="156"/>
      <c r="AG47" s="155"/>
      <c r="AH47" s="160"/>
      <c r="AI47" s="158"/>
      <c r="AJ47" s="158">
        <v>1</v>
      </c>
      <c r="AK47" s="161"/>
      <c r="AL47" s="162"/>
      <c r="AM47" s="163"/>
      <c r="AN47" s="164">
        <v>1</v>
      </c>
      <c r="AO47" s="161"/>
      <c r="AP47" s="162"/>
      <c r="AQ47" s="163"/>
      <c r="AR47" s="165"/>
      <c r="AS47" s="164">
        <v>1</v>
      </c>
      <c r="AT47" s="161"/>
      <c r="AU47" s="166"/>
      <c r="AV47" s="162"/>
      <c r="AW47" s="163"/>
      <c r="AX47" s="165"/>
      <c r="AY47" s="164">
        <v>1</v>
      </c>
      <c r="AZ47" s="161"/>
      <c r="BA47" s="166"/>
      <c r="BB47" s="162"/>
      <c r="BC47" s="163"/>
      <c r="BD47" s="165"/>
      <c r="BE47" s="164">
        <v>1</v>
      </c>
      <c r="BF47" s="161"/>
      <c r="BG47" s="166"/>
      <c r="BH47" s="162"/>
      <c r="BI47" s="163"/>
      <c r="BJ47" s="167"/>
      <c r="BK47" s="168">
        <v>1</v>
      </c>
      <c r="BL47" s="161"/>
      <c r="BM47" s="166"/>
      <c r="BN47" s="162"/>
      <c r="BO47" s="163"/>
      <c r="BP47" s="165"/>
      <c r="BQ47" s="164">
        <v>1</v>
      </c>
    </row>
    <row r="48" spans="1:69" x14ac:dyDescent="0.35">
      <c r="A48" s="151" t="str">
        <f>hinf_4810</f>
        <v>HINF 4810 Survey of Health Industry Artificial Intelligence</v>
      </c>
      <c r="B48" s="163"/>
      <c r="C48" s="164">
        <v>1</v>
      </c>
      <c r="D48" s="161"/>
      <c r="E48" s="162">
        <v>1</v>
      </c>
      <c r="F48" s="163"/>
      <c r="G48" s="164">
        <v>1</v>
      </c>
      <c r="H48" s="161"/>
      <c r="I48" s="162">
        <v>1</v>
      </c>
      <c r="J48" s="163"/>
      <c r="K48" s="164">
        <v>1</v>
      </c>
      <c r="L48" s="161"/>
      <c r="M48" s="162">
        <v>1</v>
      </c>
      <c r="N48" s="163"/>
      <c r="O48" s="164">
        <v>1</v>
      </c>
      <c r="P48" s="161"/>
      <c r="Q48" s="162">
        <v>1</v>
      </c>
      <c r="R48" s="163"/>
      <c r="S48" s="164">
        <v>1</v>
      </c>
      <c r="T48" s="161"/>
      <c r="U48" s="162">
        <v>1</v>
      </c>
      <c r="V48" s="163"/>
      <c r="W48" s="164">
        <v>1</v>
      </c>
      <c r="X48" s="161"/>
      <c r="Y48" s="162">
        <v>1</v>
      </c>
      <c r="Z48" s="163"/>
      <c r="AA48" s="164">
        <v>1</v>
      </c>
      <c r="AB48" s="161"/>
      <c r="AC48" s="162">
        <v>1</v>
      </c>
      <c r="AD48" s="163"/>
      <c r="AE48" s="169"/>
      <c r="AF48" s="164">
        <v>1</v>
      </c>
      <c r="AG48" s="161"/>
      <c r="AH48" s="162">
        <v>1</v>
      </c>
      <c r="AI48" s="163"/>
      <c r="AJ48" s="164">
        <v>1</v>
      </c>
      <c r="AK48" s="161"/>
      <c r="AL48" s="162"/>
      <c r="AM48" s="163"/>
      <c r="AN48" s="164">
        <v>1</v>
      </c>
      <c r="AO48" s="161"/>
      <c r="AP48" s="162"/>
      <c r="AQ48" s="163"/>
      <c r="AR48" s="165"/>
      <c r="AS48" s="164">
        <v>1</v>
      </c>
      <c r="AT48" s="161"/>
      <c r="AU48" s="166"/>
      <c r="AV48" s="162"/>
      <c r="AW48" s="163"/>
      <c r="AX48" s="165"/>
      <c r="AY48" s="164">
        <v>1</v>
      </c>
      <c r="AZ48" s="161"/>
      <c r="BA48" s="166"/>
      <c r="BB48" s="162"/>
      <c r="BC48" s="163"/>
      <c r="BD48" s="165"/>
      <c r="BE48" s="164">
        <v>1</v>
      </c>
      <c r="BF48" s="161"/>
      <c r="BG48" s="166"/>
      <c r="BH48" s="162"/>
      <c r="BI48" s="163"/>
      <c r="BJ48" s="167"/>
      <c r="BK48" s="168">
        <v>1</v>
      </c>
      <c r="BL48" s="161"/>
      <c r="BM48" s="166"/>
      <c r="BN48" s="162"/>
      <c r="BO48" s="163"/>
      <c r="BP48" s="165"/>
      <c r="BQ48" s="164">
        <v>1</v>
      </c>
    </row>
    <row r="49" spans="1:69" x14ac:dyDescent="0.35">
      <c r="A49" s="151" t="s">
        <v>45</v>
      </c>
      <c r="B49" s="163"/>
      <c r="C49" s="164"/>
      <c r="D49" s="161"/>
      <c r="E49" s="162"/>
      <c r="F49" s="163"/>
      <c r="G49" s="164"/>
      <c r="H49" s="161"/>
      <c r="I49" s="162"/>
      <c r="J49" s="163"/>
      <c r="K49" s="164"/>
      <c r="L49" s="161"/>
      <c r="M49" s="162"/>
      <c r="N49" s="163"/>
      <c r="O49" s="164"/>
      <c r="P49" s="161"/>
      <c r="Q49" s="162"/>
      <c r="R49" s="163"/>
      <c r="S49" s="164"/>
      <c r="T49" s="161"/>
      <c r="U49" s="162"/>
      <c r="V49" s="163"/>
      <c r="W49" s="164"/>
      <c r="X49" s="161"/>
      <c r="Y49" s="162"/>
      <c r="Z49" s="163"/>
      <c r="AA49" s="164"/>
      <c r="AB49" s="161"/>
      <c r="AC49" s="162"/>
      <c r="AD49" s="163"/>
      <c r="AE49" s="169"/>
      <c r="AF49" s="168"/>
      <c r="AG49" s="161"/>
      <c r="AH49" s="162"/>
      <c r="AI49" s="163"/>
      <c r="AJ49" s="164"/>
      <c r="AK49" s="161"/>
      <c r="AL49" s="162"/>
      <c r="AM49" s="163"/>
      <c r="AN49" s="164"/>
      <c r="AO49" s="161"/>
      <c r="AP49" s="162">
        <v>1</v>
      </c>
      <c r="AQ49" s="163"/>
      <c r="AR49" s="165"/>
      <c r="AS49" s="164"/>
      <c r="AT49" s="161"/>
      <c r="AU49" s="166"/>
      <c r="AV49" s="162"/>
      <c r="AW49" s="163"/>
      <c r="AX49" s="170"/>
      <c r="AY49" s="168"/>
      <c r="AZ49" s="161"/>
      <c r="BA49" s="166"/>
      <c r="BB49" s="162"/>
      <c r="BC49" s="163"/>
      <c r="BD49" s="165"/>
      <c r="BE49" s="164"/>
      <c r="BF49" s="161"/>
      <c r="BG49" s="166"/>
      <c r="BH49" s="162"/>
      <c r="BI49" s="163"/>
      <c r="BJ49" s="167"/>
      <c r="BK49" s="168"/>
      <c r="BL49" s="161"/>
      <c r="BM49" s="166"/>
      <c r="BN49" s="162"/>
      <c r="BO49" s="163"/>
      <c r="BP49" s="165"/>
      <c r="BQ49" s="164"/>
    </row>
    <row r="50" spans="1:69" x14ac:dyDescent="0.35">
      <c r="A50" s="171" t="str">
        <f>hinf_4825</f>
        <v>HINF 4825 Technology and Applications for Telehealth and Virtual Care Success</v>
      </c>
      <c r="B50" s="163"/>
      <c r="C50" s="164">
        <v>1</v>
      </c>
      <c r="D50" s="161"/>
      <c r="E50" s="162">
        <v>1</v>
      </c>
      <c r="F50" s="163"/>
      <c r="G50" s="164">
        <v>1</v>
      </c>
      <c r="H50" s="161"/>
      <c r="I50" s="162">
        <v>1</v>
      </c>
      <c r="J50" s="163"/>
      <c r="K50" s="164">
        <v>1</v>
      </c>
      <c r="L50" s="161"/>
      <c r="M50" s="162">
        <v>1</v>
      </c>
      <c r="N50" s="163"/>
      <c r="O50" s="164">
        <v>1</v>
      </c>
      <c r="P50" s="161"/>
      <c r="Q50" s="162">
        <v>1</v>
      </c>
      <c r="R50" s="163"/>
      <c r="S50" s="164">
        <v>1</v>
      </c>
      <c r="T50" s="161"/>
      <c r="U50" s="162">
        <v>1</v>
      </c>
      <c r="V50" s="163"/>
      <c r="W50" s="164">
        <v>1</v>
      </c>
      <c r="X50" s="161"/>
      <c r="Y50" s="162">
        <v>1</v>
      </c>
      <c r="Z50" s="163"/>
      <c r="AA50" s="164">
        <v>1</v>
      </c>
      <c r="AB50" s="161">
        <v>1</v>
      </c>
      <c r="AC50" s="162">
        <v>1</v>
      </c>
      <c r="AD50" s="163"/>
      <c r="AE50" s="167"/>
      <c r="AF50" s="168">
        <v>1</v>
      </c>
      <c r="AG50" s="161"/>
      <c r="AH50" s="162">
        <v>1</v>
      </c>
      <c r="AI50" s="163"/>
      <c r="AJ50" s="164"/>
      <c r="AK50" s="161"/>
      <c r="AL50" s="162">
        <v>1</v>
      </c>
      <c r="AM50" s="163"/>
      <c r="AN50" s="164"/>
      <c r="AO50" s="161"/>
      <c r="AP50" s="162">
        <v>1</v>
      </c>
      <c r="AQ50" s="163"/>
      <c r="AR50" s="165"/>
      <c r="AS50" s="164"/>
      <c r="AT50" s="161"/>
      <c r="AU50" s="166"/>
      <c r="AV50" s="162"/>
      <c r="AW50" s="163"/>
      <c r="AX50" s="170"/>
      <c r="AY50" s="168"/>
      <c r="AZ50" s="161"/>
      <c r="BA50" s="166"/>
      <c r="BB50" s="162">
        <v>1</v>
      </c>
      <c r="BC50" s="163"/>
      <c r="BD50" s="165"/>
      <c r="BE50" s="164"/>
      <c r="BF50" s="161">
        <v>1</v>
      </c>
      <c r="BG50" s="166"/>
      <c r="BH50" s="162"/>
      <c r="BI50" s="163"/>
      <c r="BJ50" s="167"/>
      <c r="BK50" s="168"/>
      <c r="BL50" s="161"/>
      <c r="BM50" s="166"/>
      <c r="BN50" s="162">
        <v>1</v>
      </c>
      <c r="BO50" s="163"/>
      <c r="BP50" s="165"/>
      <c r="BQ50" s="164"/>
    </row>
    <row r="51" spans="1:69" x14ac:dyDescent="0.35">
      <c r="A51" s="171" t="str" cm="1">
        <f t="array" ref="A51">hinf_4835</f>
        <v>HINF 4835 Design and Implementation of Telehealth and Virtual Care Systems</v>
      </c>
      <c r="B51" s="163"/>
      <c r="C51" s="164"/>
      <c r="D51" s="161"/>
      <c r="E51" s="162"/>
      <c r="F51" s="163"/>
      <c r="G51" s="164"/>
      <c r="H51" s="161"/>
      <c r="I51" s="162"/>
      <c r="J51" s="163"/>
      <c r="K51" s="164"/>
      <c r="L51" s="161"/>
      <c r="M51" s="162"/>
      <c r="N51" s="163"/>
      <c r="O51" s="164"/>
      <c r="P51" s="161"/>
      <c r="Q51" s="162"/>
      <c r="R51" s="163"/>
      <c r="S51" s="164"/>
      <c r="T51" s="161"/>
      <c r="U51" s="162"/>
      <c r="V51" s="163"/>
      <c r="W51" s="164"/>
      <c r="X51" s="161"/>
      <c r="Y51" s="162"/>
      <c r="Z51" s="163"/>
      <c r="AA51" s="164"/>
      <c r="AB51" s="161"/>
      <c r="AC51" s="162"/>
      <c r="AD51" s="163"/>
      <c r="AE51" s="169"/>
      <c r="AF51" s="168"/>
      <c r="AG51" s="161"/>
      <c r="AH51" s="162"/>
      <c r="AI51" s="163"/>
      <c r="AJ51" s="164"/>
      <c r="AK51" s="161"/>
      <c r="AL51" s="162"/>
      <c r="AM51" s="163"/>
      <c r="AN51" s="164">
        <v>1</v>
      </c>
      <c r="AO51" s="161"/>
      <c r="AP51" s="162"/>
      <c r="AQ51" s="163"/>
      <c r="AR51" s="165"/>
      <c r="AS51" s="164">
        <v>1</v>
      </c>
      <c r="AT51" s="161"/>
      <c r="AU51" s="166"/>
      <c r="AV51" s="162"/>
      <c r="AW51" s="163"/>
      <c r="AX51" s="170"/>
      <c r="AY51" s="168">
        <v>1</v>
      </c>
      <c r="AZ51" s="161"/>
      <c r="BA51" s="166"/>
      <c r="BB51" s="162"/>
      <c r="BC51" s="163"/>
      <c r="BD51" s="165"/>
      <c r="BE51" s="164">
        <v>1</v>
      </c>
      <c r="BF51" s="161"/>
      <c r="BG51" s="166"/>
      <c r="BH51" s="162"/>
      <c r="BI51" s="163"/>
      <c r="BJ51" s="167"/>
      <c r="BK51" s="168">
        <v>1</v>
      </c>
      <c r="BL51" s="161"/>
      <c r="BM51" s="166"/>
      <c r="BN51" s="162"/>
      <c r="BO51" s="163"/>
      <c r="BP51" s="165"/>
      <c r="BQ51" s="164">
        <v>1</v>
      </c>
    </row>
    <row r="52" spans="1:69" x14ac:dyDescent="0.35">
      <c r="A52" s="11"/>
      <c r="AX52" s="172"/>
    </row>
    <row r="53" spans="1:69" x14ac:dyDescent="0.35">
      <c r="A53" s="173" t="s">
        <v>49</v>
      </c>
    </row>
    <row r="54" spans="1:69" x14ac:dyDescent="0.35">
      <c r="A54" s="11" t="s">
        <v>50</v>
      </c>
    </row>
    <row r="55" spans="1:69" x14ac:dyDescent="0.35">
      <c r="A55" t="s">
        <v>51</v>
      </c>
    </row>
  </sheetData>
  <autoFilter ref="A1:A55" xr:uid="{00000000-0001-0000-0400-000000000000}"/>
  <mergeCells count="43">
    <mergeCell ref="AK35:AN38"/>
    <mergeCell ref="AZ10:BB10"/>
    <mergeCell ref="BC10:BE10"/>
    <mergeCell ref="BF10:BH10"/>
    <mergeCell ref="BI10:BK10"/>
    <mergeCell ref="BL10:BN10"/>
    <mergeCell ref="BO10:BQ10"/>
    <mergeCell ref="AK10:AL10"/>
    <mergeCell ref="AM10:AN10"/>
    <mergeCell ref="AO10:AP10"/>
    <mergeCell ref="AQ10:AS10"/>
    <mergeCell ref="AT10:AV10"/>
    <mergeCell ref="AW10:AY10"/>
    <mergeCell ref="AZ1:BB1"/>
    <mergeCell ref="BC1:BE1"/>
    <mergeCell ref="BF1:BH1"/>
    <mergeCell ref="BI1:BK1"/>
    <mergeCell ref="BL1:BN1"/>
    <mergeCell ref="BO1:BQ1"/>
    <mergeCell ref="AK1:AL1"/>
    <mergeCell ref="AM1:AN1"/>
    <mergeCell ref="AO1:AP1"/>
    <mergeCell ref="AQ1:AS1"/>
    <mergeCell ref="AT1:AV1"/>
    <mergeCell ref="AW1:AY1"/>
    <mergeCell ref="X1:Y1"/>
    <mergeCell ref="Z1:AA1"/>
    <mergeCell ref="AB1:AC1"/>
    <mergeCell ref="AD1:AF1"/>
    <mergeCell ref="AG1:AH1"/>
    <mergeCell ref="AI1:AJ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22" r:id="rId1" display="https://universitycollege.du.edu/course-detail/?degreecode=HINF&amp;coursenum=4335" xr:uid="{92795974-0884-4AA0-AA01-EE98B7B17A28}"/>
    <hyperlink ref="A29" r:id="rId2" display="https://universitycollege.du.edu/course-detail/?degreecode=HINF&amp;coursenum=4600" xr:uid="{3FFFE476-0773-47FB-BE52-D02C8D6FD521}"/>
    <hyperlink ref="A30" r:id="rId3" display="https://universitycollege.du.edu/course-detail/?degreecode=HINF&amp;coursenum=4610" xr:uid="{08C03E1B-80A8-4363-B1FB-89EB9AA7E010}"/>
    <hyperlink ref="A31" r:id="rId4" display="https://universitycollege.du.edu/course-detail/?degreecode=HINF&amp;coursenum=4620" xr:uid="{26AD0D3B-2C17-4113-BF2C-CBFDB76E759D}"/>
    <hyperlink ref="A32" r:id="rId5" display="https://universitycollege.du.edu/course-detail/?degreecode=HINF&amp;coursenum=4630" xr:uid="{66A36B9D-40CF-493A-814F-6ED4F33EC613}"/>
    <hyperlink ref="A33" r:id="rId6" display="https://universitycollege.du.edu/course-detail/?degreecode=HINF&amp;coursenum=4640" xr:uid="{E1644F5E-1F22-42AC-B35F-982254C49C8F}"/>
    <hyperlink ref="A50" r:id="rId7" display="https://universitycollege.du.edu/course-detail/hinf-4825/" xr:uid="{7747233E-11C1-4182-AD4A-E5FDA578431F}"/>
    <hyperlink ref="A4" r:id="rId8" display="https://universitycollege.du.edu/course-detail/?degreecode=HINF&amp;coursenum=4010" xr:uid="{56900CAE-5814-4BCF-89CA-9AC7C07EEDE0}"/>
    <hyperlink ref="A5" r:id="rId9" display="https://universitycollege.du.edu/course-detail/?degreecode=HINF&amp;coursenum=4020" xr:uid="{3DA3273D-FFA0-4E3C-B2AF-DF3C96E221CE}"/>
    <hyperlink ref="A7" r:id="rId10" display="https://universitycollege.du.edu/course-detail/?degreecode=HINF&amp;coursenum=4650" xr:uid="{D97D7825-3544-443F-9BD4-06EFC3BB8CA4}"/>
    <hyperlink ref="A13" r:id="rId11" display="https://universitycollege.du.edu/course-detail/hinf-4210/" xr:uid="{B0E745E0-1047-43A4-ADEA-99E0A0B3BB77}"/>
    <hyperlink ref="A14" r:id="rId12" display="https://universitycollege.du.edu/course-detail/?degreecode=HINF&amp;coursenum=4220" xr:uid="{533C7C44-9904-4AB9-A810-7D8F8A70CD3D}"/>
    <hyperlink ref="A15" r:id="rId13" display="https://universitycollege.du.edu/course-detail/hinf-4230/" xr:uid="{5C2B3968-22B0-4E70-915C-F1DC8BD3BB00}"/>
    <hyperlink ref="A16" r:id="rId14" display="https://universitycollege.du.edu/course-detail/?degreecode=HINF&amp;coursenum=4240" xr:uid="{3DC9D867-18E7-44E0-9F21-7BEE1E06ECDC}"/>
    <hyperlink ref="A48" r:id="rId15" display="https://universitycollege.du.edu/course-detail/?degreecode=HINF&amp;coursenum=4810" xr:uid="{EF7F1E52-78CA-4423-AD29-CDB8D3543705}"/>
    <hyperlink ref="A10" r:id="rId16" display="https://universitycollege.du.edu/course-detail/?degreecode=HINF&amp;coursenum=4901" xr:uid="{381B312D-0671-492D-B447-6E95E0AC8C12}"/>
    <hyperlink ref="A21" r:id="rId17" display="https://universitycollege.du.edu/course-detail/?degreecode=HINF&amp;coursenum=4325" xr:uid="{7C190C37-FBB2-4DCC-9AD2-646D53C45871}"/>
    <hyperlink ref="A20" r:id="rId18" display="https://universitycollege.du.edu/course-detail/?degreecode=HINF&amp;coursenum=4315" xr:uid="{840E58BF-35A4-4EDF-A0D7-3D08B1C8DCFB}"/>
    <hyperlink ref="A19" r:id="rId19" display="https://universitycollege.du.edu/course-detail/?degreecode=HINF&amp;coursenum=4310" xr:uid="{C8539BA6-7D86-4A2E-A075-22B8A1552062}"/>
    <hyperlink ref="A18" r:id="rId20" display="https://universitycollege.du.edu/course-detail/?degreecode=HINF&amp;coursenum=4301" xr:uid="{1D432878-0A81-4971-BBE0-D9C25FAAA118}"/>
    <hyperlink ref="A24" r:id="rId21" display="https://universitycollege.du.edu/course-detail/?degreecode=ICT&amp;coursenum=4100" xr:uid="{063ABD89-3524-4AD1-8253-E8A99B726C8C}"/>
    <hyperlink ref="A25" r:id="rId22" display="https://universitycollege.du.edu/course-detail/?degreecode=ICT&amp;coursenum=4105" xr:uid="{C31E1527-947E-4B07-9A25-F8904B03E6B8}"/>
    <hyperlink ref="A26" r:id="rId23" display="https://universitycollege.du.edu/course-detail/?degreecode=ICT&amp;coursenum=4110" xr:uid="{FC0B0236-374D-4972-A9C4-7AB008044A08}"/>
    <hyperlink ref="A27" r:id="rId24" xr:uid="{D1812762-8877-4354-82D4-9FA93BC133D9}"/>
    <hyperlink ref="A11" r:id="rId25" display="https://universitycollege.du.edu/course-detail/?degreecode=HINF&amp;coursenum=4902" xr:uid="{21F9E803-088D-46E1-B9EF-7A9010AD79FE}"/>
    <hyperlink ref="A37" r:id="rId26" display="https://universitycollege.du.edu/course-detail/hinf-4825/" xr:uid="{E8AB8059-77C8-4F10-BF4C-5BDA4C60F0BB}"/>
    <hyperlink ref="A36" r:id="rId27" xr:uid="{87AC0CD5-ABBF-4EC1-AE42-9F51AE41A5CD}"/>
    <hyperlink ref="A35" r:id="rId28" display="https://universitycollege.du.edu/course-detail/?degreecode=HC&amp;coursenum=4805" xr:uid="{46FE5C2B-611F-42D2-B130-F3DF60B138F7}"/>
    <hyperlink ref="A49" r:id="rId29" xr:uid="{2ECEA322-8D06-4E83-A30B-202901C2CEDA}"/>
    <hyperlink ref="A6" r:id="rId30" display="https://universitycollege.du.edu/course-detail/?degreecode=HINF&amp;coursenum=4030" xr:uid="{DA75876C-7599-4C69-8331-9543EE21911E}"/>
    <hyperlink ref="A8" r:id="rId31" display="https://universitycollege.du.edu/course-detail/?degreecode=HINF&amp;coursenum=4900" xr:uid="{10CE2538-DA21-4235-8E67-0A9C8641CB6C}"/>
    <hyperlink ref="A38" r:id="rId32" display="https://universitycollege.du.edu/course-detail/hinf-4835/" xr:uid="{0F31317C-BCC1-4F33-B73B-0DFA900ABD3C}"/>
    <hyperlink ref="A40" r:id="rId33" xr:uid="{3BEC9FF6-AFD1-4975-B680-E3BA7EC700EA}"/>
    <hyperlink ref="A41" r:id="rId34" display="https://universitycollege.du.edu/course-detail/?degreecode=HINF&amp;coursenum=4210" xr:uid="{55134B0E-E3AC-40BB-A77A-9D4E685CB664}"/>
    <hyperlink ref="A42" r:id="rId35" display="https://universitycollege.du.edu/course-detail/?degreecode=HINF&amp;coursenum=4335" xr:uid="{B344ECCA-7DA9-4306-9288-2FBAD7103C4F}"/>
    <hyperlink ref="A43" r:id="rId36" display="https://universitycollege.du.edu/course-detail/?degreecode=HINF&amp;coursenum=4610" xr:uid="{2258D416-F3AB-48A8-9B50-3220B939BAFC}"/>
    <hyperlink ref="A44" r:id="rId37" display="https://universitycollege.du.edu/course-detail/?degreecode=HINF&amp;coursenum=4620" xr:uid="{73CCE90B-6D3C-494F-A3DD-2C3F69401ABA}"/>
    <hyperlink ref="A45" r:id="rId38" display="https://universitycollege.du.edu/course-detail/?degreecode=HINF&amp;coursenum=4630" xr:uid="{09546F57-CB83-4F93-ADB0-C236143912C6}"/>
    <hyperlink ref="A47" r:id="rId39" display="https://universitycollege.du.edu/course-detail/?degreecode=HC&amp;coursenum=4805" xr:uid="{7B66B92A-1CA4-4453-B17D-B42F3DB74CDF}"/>
    <hyperlink ref="A51" r:id="rId40" display="https://universitycollege.du.edu/course-detail/hinf-4835/" xr:uid="{C99F67A0-C98F-406B-9001-42B8B1DA06C2}"/>
  </hyperlinks>
  <pageMargins left="0" right="0" top="0" bottom="0" header="0" footer="0"/>
  <pageSetup fitToHeight="2" orientation="landscape" cellComments="asDisplayed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2024-09-17T19:08:05Z</dcterms:created>
  <dcterms:modified xsi:type="dcterms:W3CDTF">2024-09-17T19:08:45Z</dcterms:modified>
</cp:coreProperties>
</file>