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6A120570-DB2C-40A0-B7E4-6965CB3C0D4A}" xr6:coauthVersionLast="47" xr6:coauthVersionMax="47" xr10:uidLastSave="{00000000-0000-0000-0000-000000000000}"/>
  <bookViews>
    <workbookView xWindow="-120" yWindow="-120" windowWidth="24240" windowHeight="13140" xr2:uid="{B1A498DD-4291-4A4F-9DA3-05AF932ACA16}"/>
  </bookViews>
  <sheets>
    <sheet name="AnnualSchedule" sheetId="1" r:id="rId1"/>
  </sheets>
  <externalReferences>
    <externalReference r:id="rId2"/>
    <externalReference r:id="rId3"/>
  </externalReferences>
  <definedNames>
    <definedName name="gs_4010">[1]CourseList!$E$2</definedName>
    <definedName name="gs_4020">[1]CourseList!$E$3</definedName>
    <definedName name="gs_4030">[1]CourseList!$E$4</definedName>
    <definedName name="gs_4040">[1]CourseList!$E$5</definedName>
    <definedName name="gs_4050">[1]CourseList!$E$6</definedName>
    <definedName name="gs_4060">[1]CourseList!$E$7</definedName>
    <definedName name="gs_4130">[1]CourseList!$E$8</definedName>
    <definedName name="gs_4140">[1]CourseList!$E$9</definedName>
    <definedName name="gs_4150">[1]CourseList!$E$10</definedName>
    <definedName name="gs_4160">[1]CourseList!$E$11</definedName>
    <definedName name="gs_4200">[1]CourseList!$E$12</definedName>
    <definedName name="gs_4210">[1]CourseList!$E$13</definedName>
    <definedName name="gs_4300">[1]CourseList!$E$14</definedName>
    <definedName name="gs_4301">[1]CourseList!$E$15</definedName>
    <definedName name="gs_4302">[1]CourseList!$E$16</definedName>
    <definedName name="gs_4303">[1]CourseList!$E$17</definedName>
    <definedName name="gs_4304">[1]CourseList!$E$18</definedName>
    <definedName name="gs_4305">[1]CourseList!$E$19</definedName>
    <definedName name="gs_4306">[1]CourseList!$E$20</definedName>
    <definedName name="gs_4307">[1]CourseList!$E$21</definedName>
    <definedName name="gs_4308">[1]CourseList!$E$22</definedName>
    <definedName name="gs_4310">[1]CourseList!$E$23</definedName>
    <definedName name="gs_4311">[1]CourseList!$E$24</definedName>
    <definedName name="gs_4312">[1]CourseList!$E$25</definedName>
    <definedName name="gs_4313">[1]CourseList!$E$26</definedName>
    <definedName name="gs_4314">[1]CourseList!$E$27</definedName>
    <definedName name="gs_4315">[1]CourseList!$E$28</definedName>
    <definedName name="gs_4316">[1]CourseList!$E$29</definedName>
    <definedName name="gs_4701">[1]CourseList!$E$30</definedName>
    <definedName name="gs_47011">[1]CourseList!$E$31</definedName>
    <definedName name="gs_4800">[1]CourseList!$E$32</definedName>
    <definedName name="gs_4901">[1]CourseList!$E$33</definedName>
    <definedName name="gs_4902">[1]CourseList!$E$34</definedName>
    <definedName name="gs_4904">[1]CourseList!$E$35</definedName>
    <definedName name="gs_4905">[1]CourseList!$E$36</definedName>
    <definedName name="gs_4991">[1]CourseList!$E$38</definedName>
    <definedName name="hra_4904">[2]CourseList!$E$23</definedName>
    <definedName name="_xlnm.Print_Area" localSheetId="0">AnnualSchedule!$A$1:$O$47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4" i="1"/>
  <c r="A43" i="1"/>
  <c r="A42" i="1"/>
  <c r="A41" i="1"/>
  <c r="A40" i="1"/>
  <c r="A38" i="1"/>
  <c r="A37" i="1"/>
  <c r="A36" i="1"/>
  <c r="A35" i="1"/>
  <c r="A33" i="1"/>
  <c r="A32" i="1"/>
  <c r="A31" i="1"/>
  <c r="A30" i="1"/>
  <c r="A29" i="1"/>
  <c r="A22" i="1"/>
  <c r="A21" i="1"/>
  <c r="A20" i="1"/>
  <c r="A19" i="1"/>
  <c r="A18" i="1"/>
  <c r="A14" i="1"/>
  <c r="A13" i="1"/>
  <c r="A11" i="1"/>
  <c r="A10" i="1"/>
  <c r="A9" i="1"/>
  <c r="A8" i="1"/>
  <c r="A7" i="1"/>
  <c r="A4" i="1"/>
</calcChain>
</file>

<file path=xl/sharedStrings.xml><?xml version="1.0" encoding="utf-8"?>
<sst xmlns="http://schemas.openxmlformats.org/spreadsheetml/2006/main" count="214" uniqueCount="55">
  <si>
    <t>Annual Schedule for Masters of Arts in Global Community Engagement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</si>
  <si>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</si>
  <si>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</si>
  <si>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</si>
  <si>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</si>
  <si>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</si>
  <si>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</si>
  <si>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</si>
  <si>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</si>
  <si>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</si>
  <si>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</si>
  <si>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</si>
  <si>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</si>
  <si>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</si>
  <si>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</si>
  <si>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</si>
  <si>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</si>
  <si>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</si>
  <si>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</si>
  <si>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</si>
  <si>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</si>
  <si>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</si>
  <si>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</si>
  <si>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</si>
  <si>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</si>
  <si>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</si>
  <si>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</si>
  <si>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</si>
  <si>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</si>
  <si>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</si>
  <si>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</si>
  <si>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Hybrid Online</t>
  </si>
  <si>
    <t xml:space="preserve">CORE </t>
  </si>
  <si>
    <t xml:space="preserve"> </t>
  </si>
  <si>
    <t>GS 4020 Culture, Identity, Power   (MA in GCE ONLY)</t>
  </si>
  <si>
    <t>GS 4040 Managing Across Cultures   (ADEIO Concentration ONLY)</t>
  </si>
  <si>
    <t>Consult Advisor</t>
  </si>
  <si>
    <t>ADVANCING DIVERSITY, EQUITY, AND INCLUSION IN ORGANIZATION</t>
  </si>
  <si>
    <t xml:space="preserve">ORL 4420 Leading Change for Transformation </t>
  </si>
  <si>
    <t xml:space="preserve">HRA 4170 The Inclusive Organization </t>
  </si>
  <si>
    <t>GLOBAL ISSUES</t>
  </si>
  <si>
    <t>SOCIAL ENTERPRISE, INNOVATION AND ENTREPRENEURSHIP</t>
  </si>
  <si>
    <t>NFP 4115 Leading Nonprofit Financial Health</t>
  </si>
  <si>
    <t>NFP 4400 Principles and Practices in Social Enterprise, Innovation and Entrepreneurship</t>
  </si>
  <si>
    <t>NFP 4405 Social Enterprise Strategies</t>
  </si>
  <si>
    <t>NFP 4410 Social Enterprise Experiential Learning</t>
  </si>
  <si>
    <t>ELECTIVES</t>
  </si>
  <si>
    <t>*1</t>
  </si>
  <si>
    <t>TRANSLATION STUDIES (please contact your advisor)</t>
  </si>
  <si>
    <t>TRANSLATION EMPHASIS (please contact your advisor)</t>
  </si>
  <si>
    <t>INTERPRETATION EMPHASIS (please contact your advisor)</t>
  </si>
  <si>
    <r>
      <rPr>
        <b/>
        <sz val="11"/>
        <color theme="1"/>
        <rFont val="Calibri"/>
        <family val="2"/>
        <scheme val="minor"/>
      </rPr>
      <t xml:space="preserve">Updated: </t>
    </r>
    <r>
      <rPr>
        <sz val="11"/>
        <color theme="1"/>
        <rFont val="Calibri"/>
        <family val="2"/>
        <scheme val="minor"/>
      </rPr>
      <t xml:space="preserve"> 1/12/2024</t>
    </r>
  </si>
  <si>
    <t xml:space="preserve">Courses may sometimes run on-campus and/or online, or due to enrollment may not be offered in accordance with the University College posted annual schedule. </t>
  </si>
  <si>
    <t>*This online course includes a travel component to Puerto Rico.</t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</si>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</sst>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7" xfId="1" applyFill="1" applyBorder="1" applyAlignment="1">
      <alignment vertical="center"/>
    </xf>
    <xf numFmtId="0" fontId="2" fillId="4" borderId="18" xfId="1" applyFill="1" applyBorder="1" applyAlignment="1">
      <alignment vertical="center"/>
    </xf>
    <xf numFmtId="0" fontId="2" fillId="5" borderId="8" xfId="1" applyFill="1" applyBorder="1" applyAlignment="1">
      <alignment vertical="center"/>
    </xf>
    <xf numFmtId="0" fontId="2" fillId="4" borderId="19" xfId="1" applyFill="1" applyBorder="1" applyAlignment="1">
      <alignment vertical="center"/>
    </xf>
    <xf numFmtId="0" fontId="2" fillId="4" borderId="20" xfId="1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0" xfId="0" applyFill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8" xfId="0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10" borderId="12" xfId="1" applyFill="1" applyBorder="1" applyAlignment="1">
      <alignment horizontal="left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" fillId="11" borderId="12" xfId="1" applyFill="1" applyBorder="1" applyAlignment="1">
      <alignment horizontal="left" vertical="center" wrapText="1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2" fillId="11" borderId="12" xfId="1" applyFill="1" applyBorder="1" applyAlignment="1">
      <alignment horizontal="left" vertical="center"/>
    </xf>
    <xf numFmtId="0" fontId="2" fillId="12" borderId="12" xfId="1" applyFill="1" applyBorder="1" applyAlignment="1">
      <alignment horizontal="left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" fillId="12" borderId="22" xfId="1" applyFill="1" applyBorder="1" applyAlignment="1">
      <alignment horizontal="left" vertical="center" wrapTex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vertical="center" wrapText="1"/>
    </xf>
    <xf numFmtId="0" fontId="4" fillId="4" borderId="12" xfId="1" applyFont="1" applyFill="1" applyBorder="1" applyAlignment="1">
      <alignment horizontal="left" vertical="center"/>
    </xf>
    <xf numFmtId="0" fontId="4" fillId="4" borderId="16" xfId="1" applyFont="1" applyFill="1" applyBorder="1" applyAlignment="1">
      <alignment horizontal="left" vertical="center"/>
    </xf>
    <xf numFmtId="0" fontId="4" fillId="6" borderId="12" xfId="1" applyFont="1" applyFill="1" applyBorder="1" applyAlignment="1">
      <alignment vertical="center" wrapText="1"/>
    </xf>
    <xf numFmtId="0" fontId="4" fillId="6" borderId="12" xfId="1" applyFont="1" applyFill="1" applyBorder="1" applyAlignment="1">
      <alignment horizontal="left" vertical="center" wrapText="1"/>
    </xf>
    <xf numFmtId="0" fontId="4" fillId="7" borderId="12" xfId="1" applyFont="1" applyFill="1" applyBorder="1" applyAlignment="1">
      <alignment horizontal="left" vertical="center" wrapText="1"/>
    </xf>
    <xf numFmtId="0" fontId="4" fillId="9" borderId="12" xfId="1" applyFont="1" applyFill="1" applyBorder="1" applyAlignment="1">
      <alignment horizontal="left" vertical="center" wrapText="1"/>
    </xf>
    <xf numFmtId="0" fontId="4" fillId="9" borderId="12" xfId="1" applyFont="1" applyFill="1" applyBorder="1" applyAlignment="1">
      <alignment vertical="center" wrapText="1"/>
    </xf>
    <xf numFmtId="0" fontId="4" fillId="9" borderId="12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GCE\GCE%20HQ.xlsx" TargetMode="External"/><Relationship Id="rId1" Type="http://schemas.openxmlformats.org/officeDocument/2006/relationships/externalLinkPath" Target="file:///R:\Academic%20Departments\GCE\GCE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RA\HRA%20HQ.xlsx" TargetMode="External"/><Relationship Id="rId1" Type="http://schemas.openxmlformats.org/officeDocument/2006/relationships/externalLinkPath" Target="file:///R:\Academic%20Departments\HRA\HRA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QuarterlyPlanning"/>
      <sheetName val="Instructor"/>
      <sheetName val="AnnualSchedule"/>
    </sheetNames>
    <sheetDataSet>
      <sheetData sheetId="0">
        <row r="2">
          <cell r="E2" t="str">
            <v>GS 4010 Global Society: Structures and Stakeholders</v>
          </cell>
        </row>
        <row r="3">
          <cell r="E3" t="str">
            <v>GS 4020 Culture, Identity, and Power</v>
          </cell>
        </row>
        <row r="4">
          <cell r="E4" t="str">
            <v>GS 4030 Working Internationally</v>
          </cell>
        </row>
        <row r="5">
          <cell r="E5" t="str">
            <v>GS 4040 Managing Across Cultures</v>
          </cell>
        </row>
        <row r="6">
          <cell r="E6" t="str">
            <v>GS 4050 Diversity and Organizational Structure</v>
          </cell>
        </row>
        <row r="7">
          <cell r="E7" t="str">
            <v>GS 4060 Communication and Cultural Memory</v>
          </cell>
        </row>
        <row r="8">
          <cell r="E8" t="str">
            <v>GS 4130 Gender and Social Justice: Sex and Power in Global Perspective</v>
          </cell>
        </row>
        <row r="9">
          <cell r="E9" t="str">
            <v>GS 4140 Contemporary Racial and Ethnic Relations</v>
          </cell>
        </row>
        <row r="10">
          <cell r="E10" t="str">
            <v>GS 4150 Global Trade: The Intersection of Main Street and the World</v>
          </cell>
        </row>
        <row r="11">
          <cell r="E11" t="str">
            <v>GS 4160 Politics and Social Media</v>
          </cell>
        </row>
        <row r="12">
          <cell r="E12" t="str">
            <v>GS 4200 Globalization and Global Citizenship</v>
          </cell>
        </row>
        <row r="13">
          <cell r="E13" t="str">
            <v>GS 4210 The Force of Faith: Religion in the Global Workplace</v>
          </cell>
        </row>
        <row r="14">
          <cell r="E14" t="str">
            <v>GS 4300 Foundations of Translation: The Role of the Professional Translator</v>
          </cell>
        </row>
        <row r="15">
          <cell r="E15" t="str">
            <v>GS 4301 Written and Sight Translation for Translators and Interpreters</v>
          </cell>
        </row>
        <row r="16">
          <cell r="E16" t="str">
            <v>GS 4302 Computer Aided Translation (CAT): An Introduction to Software for Translators</v>
          </cell>
        </row>
        <row r="17">
          <cell r="E17" t="str">
            <v>GS 4303 Community Engaged Learning in Practice</v>
          </cell>
        </row>
        <row r="18">
          <cell r="E18" t="str">
            <v>GS 4304 Introduction to Legal Translation</v>
          </cell>
        </row>
        <row r="19">
          <cell r="E19" t="str">
            <v>GS 4305 Localization and Translation of Software and Web Pages</v>
          </cell>
        </row>
        <row r="20">
          <cell r="E20" t="str">
            <v>GS 4306 Translation of Medical Texts for the Health Care Industry</v>
          </cell>
        </row>
        <row r="21">
          <cell r="E21" t="str">
            <v>GS 4307 Translation Project Management</v>
          </cell>
        </row>
        <row r="22">
          <cell r="E22" t="str">
            <v>GS 4308 Introduction to Terminology for Translators and Interpreters</v>
          </cell>
        </row>
        <row r="23">
          <cell r="E23" t="str">
            <v>GS 4310 Foundations of Interpretation: The Role of the Professional Interpreter</v>
          </cell>
        </row>
        <row r="24">
          <cell r="E24" t="str">
            <v>GS 4311 The Language Services Business for Translators &amp; Interpreters</v>
          </cell>
        </row>
        <row r="25">
          <cell r="E25" t="str">
            <v>GS 4312 Research for Translation &amp; Interpretation</v>
          </cell>
        </row>
        <row r="26">
          <cell r="E26" t="str">
            <v>GS 4313 Translation for the Publishing Industry</v>
          </cell>
        </row>
        <row r="27">
          <cell r="E27" t="str">
            <v>GS 4314 Translation &amp; Interpretation for Law Enforcement</v>
          </cell>
        </row>
        <row r="28">
          <cell r="E28" t="str">
            <v>GS 4315 Interpreting for Health Care</v>
          </cell>
        </row>
        <row r="29">
          <cell r="E29" t="str">
            <v>GS 4316 Interpreting in the U.S. Court System</v>
          </cell>
        </row>
        <row r="30">
          <cell r="E30" t="str">
            <v>GS 4701 Topics in Global Community Engagement</v>
          </cell>
        </row>
        <row r="31">
          <cell r="E31" t="str">
            <v>GS 4701 Topics in Global Community Engagement: Migrants and Refugees</v>
          </cell>
        </row>
        <row r="32">
          <cell r="E32" t="str">
            <v>GS 4800 The Puerto Rican Paradox: Challenges and Opportunities in Uncertain Times</v>
          </cell>
        </row>
        <row r="33">
          <cell r="E33" t="str">
            <v>GS 4901 Capstone Project</v>
          </cell>
        </row>
        <row r="34">
          <cell r="E34" t="str">
            <v>GS 4902 Capstone Seminar</v>
          </cell>
        </row>
        <row r="35">
          <cell r="E35" t="str">
            <v>GS 4904 Interdisciplinary Capstone Seminar</v>
          </cell>
        </row>
        <row r="36">
          <cell r="E36" t="str">
            <v>GS 4905 Graduate Social Research Methods</v>
          </cell>
        </row>
        <row r="38">
          <cell r="E38" t="str">
            <v>GS 4991 Independent Study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QuarterlyPlanning"/>
      <sheetName val="CourseDetails"/>
      <sheetName val="Instructor"/>
    </sheetNames>
    <sheetDataSet>
      <sheetData sheetId="0">
        <row r="23">
          <cell r="E23" t="str">
            <v>HRA 4904 Interdisciplinary Capstone Seminar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gs&amp;coursenum=4306" TargetMode="External"/><Relationship Id="rId3" Type="http://schemas.openxmlformats.org/officeDocument/2006/relationships/hyperlink" Target="https://universitycollege.du.edu/courses/coursesdetail.cfm?degreecode=gs&amp;coursenum=4311" TargetMode="External"/><Relationship Id="rId7" Type="http://schemas.openxmlformats.org/officeDocument/2006/relationships/hyperlink" Target="https://universitycollege.du.edu/courses/coursesdetail.cfm?degreecode=gs&amp;coursenum=430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universitycollege.du.edu/courses/coursesdetail.cfm?degreecode=gs&amp;coursenum=4310" TargetMode="External"/><Relationship Id="rId1" Type="http://schemas.openxmlformats.org/officeDocument/2006/relationships/hyperlink" Target="https://universitycollege.du.edu/courses/coursesdetail.cfm?degreecode=gs&amp;coursenum=4300" TargetMode="External"/><Relationship Id="rId6" Type="http://schemas.openxmlformats.org/officeDocument/2006/relationships/hyperlink" Target="https://universitycollege.du.edu/courses/coursesdetail.cfm?degreecode=gs&amp;coursenum=4304" TargetMode="External"/><Relationship Id="rId11" Type="http://schemas.openxmlformats.org/officeDocument/2006/relationships/hyperlink" Target="https://universitycollege.du.edu/courses/coursesdetail.cfm?degreecode=gs&amp;coursenum=4316" TargetMode="External"/><Relationship Id="rId5" Type="http://schemas.openxmlformats.org/officeDocument/2006/relationships/hyperlink" Target="https://universitycollege.du.edu/courses/coursesdetail.cfm?degreecode=gs&amp;coursenum=4302" TargetMode="External"/><Relationship Id="rId10" Type="http://schemas.openxmlformats.org/officeDocument/2006/relationships/hyperlink" Target="https://universitycollege.du.edu/courses/coursesdetail.cfm?degreecode=gs&amp;coursenum=4315" TargetMode="External"/><Relationship Id="rId4" Type="http://schemas.openxmlformats.org/officeDocument/2006/relationships/hyperlink" Target="https://universitycollege.du.edu/courses/coursesdetail.cfm?degreecode=gs&amp;coursenum=4301" TargetMode="External"/><Relationship Id="rId9" Type="http://schemas.openxmlformats.org/officeDocument/2006/relationships/hyperlink" Target="https://universitycollege.du.edu/courses/coursesdetail.cfm?degreecode=gs&amp;coursenum=4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7C8D-A22C-4A1B-9082-310457A83D3C}">
  <sheetPr>
    <pageSetUpPr fitToPage="1"/>
  </sheetPr>
  <dimension ref="A1:FC53"/>
  <sheetViews>
    <sheetView tabSelected="1" zoomScale="90" zoomScaleNormal="90" workbookViewId="0">
      <pane xSplit="31" topLeftCell="AO1" activePane="topRight" state="frozen"/>
      <selection pane="topRight" activeCell="A8" sqref="A8"/>
    </sheetView>
  </sheetViews>
  <sheetFormatPr defaultColWidth="8.85546875" defaultRowHeight="16.5" customHeight="1" x14ac:dyDescent="0.25"/>
  <cols>
    <col min="1" max="1" width="87" customWidth="1"/>
    <col min="2" max="2" width="8.42578125" hidden="1" customWidth="1"/>
    <col min="3" max="3" width="8.85546875" hidden="1" customWidth="1"/>
    <col min="4" max="4" width="9" hidden="1" customWidth="1"/>
    <col min="5" max="11" width="8.85546875" hidden="1" customWidth="1"/>
    <col min="12" max="25" width="9.42578125" hidden="1" customWidth="1"/>
    <col min="26" max="26" width="10.5703125" hidden="1" customWidth="1"/>
    <col min="27" max="27" width="11.140625" hidden="1" customWidth="1"/>
    <col min="28" max="28" width="10.85546875" hidden="1" customWidth="1"/>
    <col min="29" max="29" width="18.85546875" hidden="1" customWidth="1"/>
    <col min="30" max="30" width="11.42578125" hidden="1" customWidth="1"/>
    <col min="31" max="31" width="10.42578125" hidden="1" customWidth="1"/>
    <col min="32" max="32" width="6.85546875" hidden="1" customWidth="1"/>
    <col min="33" max="33" width="7.28515625" hidden="1" customWidth="1"/>
    <col min="34" max="34" width="7" hidden="1" customWidth="1"/>
    <col min="35" max="36" width="7.140625" hidden="1" customWidth="1"/>
    <col min="37" max="37" width="7" hidden="1" customWidth="1"/>
    <col min="38" max="40" width="9.140625" hidden="1" customWidth="1"/>
    <col min="41" max="67" width="9.140625" customWidth="1"/>
  </cols>
  <sheetData>
    <row r="1" spans="1:67" ht="20.25" customHeight="1" x14ac:dyDescent="0.25">
      <c r="A1" s="122" t="s">
        <v>0</v>
      </c>
      <c r="B1" s="117" t="s">
        <v>1</v>
      </c>
      <c r="C1" s="119"/>
      <c r="D1" s="117" t="s">
        <v>2</v>
      </c>
      <c r="E1" s="119"/>
      <c r="F1" s="117" t="s">
        <v>3</v>
      </c>
      <c r="G1" s="119"/>
      <c r="H1" s="117" t="s">
        <v>4</v>
      </c>
      <c r="I1" s="119"/>
      <c r="J1" s="117" t="s">
        <v>5</v>
      </c>
      <c r="K1" s="119"/>
      <c r="L1" s="117" t="s">
        <v>6</v>
      </c>
      <c r="M1" s="119"/>
      <c r="N1" s="117" t="s">
        <v>7</v>
      </c>
      <c r="O1" s="119"/>
      <c r="P1" s="117" t="s">
        <v>8</v>
      </c>
      <c r="Q1" s="119"/>
      <c r="R1" s="117" t="s">
        <v>9</v>
      </c>
      <c r="S1" s="119"/>
      <c r="T1" s="117" t="s">
        <v>10</v>
      </c>
      <c r="U1" s="119"/>
      <c r="V1" s="117" t="s">
        <v>11</v>
      </c>
      <c r="W1" s="119"/>
      <c r="X1" s="117" t="s">
        <v>12</v>
      </c>
      <c r="Y1" s="119"/>
      <c r="Z1" s="117" t="s">
        <v>13</v>
      </c>
      <c r="AA1" s="119"/>
      <c r="AB1" s="117" t="s">
        <v>14</v>
      </c>
      <c r="AC1" s="119"/>
      <c r="AD1" s="117" t="s">
        <v>15</v>
      </c>
      <c r="AE1" s="119"/>
      <c r="AF1" s="117" t="s">
        <v>16</v>
      </c>
      <c r="AG1" s="118"/>
      <c r="AH1" s="119"/>
      <c r="AI1" s="117" t="s">
        <v>17</v>
      </c>
      <c r="AJ1" s="118"/>
      <c r="AK1" s="119"/>
      <c r="AL1" s="120" t="s">
        <v>18</v>
      </c>
      <c r="AM1" s="118"/>
      <c r="AN1" s="121"/>
      <c r="AO1" s="117" t="s">
        <v>19</v>
      </c>
      <c r="AP1" s="118"/>
      <c r="AQ1" s="119"/>
      <c r="AR1" s="117" t="s">
        <v>20</v>
      </c>
      <c r="AS1" s="118"/>
      <c r="AT1" s="119"/>
      <c r="AU1" s="117" t="s">
        <v>21</v>
      </c>
      <c r="AV1" s="118"/>
      <c r="AW1" s="119"/>
      <c r="AX1" s="117" t="s">
        <v>22</v>
      </c>
      <c r="AY1" s="118"/>
      <c r="AZ1" s="119"/>
      <c r="BA1" s="117" t="s">
        <v>23</v>
      </c>
      <c r="BB1" s="118"/>
      <c r="BC1" s="119"/>
      <c r="BD1" s="117" t="s">
        <v>24</v>
      </c>
      <c r="BE1" s="118"/>
      <c r="BF1" s="119"/>
      <c r="BG1" s="117" t="s">
        <v>25</v>
      </c>
      <c r="BH1" s="118"/>
      <c r="BI1" s="119"/>
      <c r="BJ1" s="117" t="s">
        <v>26</v>
      </c>
      <c r="BK1" s="118"/>
      <c r="BL1" s="119"/>
      <c r="BM1" s="117" t="s">
        <v>27</v>
      </c>
      <c r="BN1" s="118"/>
      <c r="BO1" s="119"/>
    </row>
    <row r="2" spans="1:67" s="5" customFormat="1" ht="30" customHeight="1" x14ac:dyDescent="0.25">
      <c r="A2" s="123"/>
      <c r="B2" s="1" t="s">
        <v>28</v>
      </c>
      <c r="C2" s="2" t="s">
        <v>29</v>
      </c>
      <c r="D2" s="1" t="s">
        <v>28</v>
      </c>
      <c r="E2" s="2" t="s">
        <v>29</v>
      </c>
      <c r="F2" s="1" t="s">
        <v>28</v>
      </c>
      <c r="G2" s="2" t="s">
        <v>29</v>
      </c>
      <c r="H2" s="1" t="s">
        <v>28</v>
      </c>
      <c r="I2" s="2" t="s">
        <v>29</v>
      </c>
      <c r="J2" s="1" t="s">
        <v>28</v>
      </c>
      <c r="K2" s="2" t="s">
        <v>29</v>
      </c>
      <c r="L2" s="1" t="s">
        <v>28</v>
      </c>
      <c r="M2" s="2" t="s">
        <v>29</v>
      </c>
      <c r="N2" s="1" t="s">
        <v>28</v>
      </c>
      <c r="O2" s="2" t="s">
        <v>29</v>
      </c>
      <c r="P2" s="1" t="s">
        <v>28</v>
      </c>
      <c r="Q2" s="2" t="s">
        <v>29</v>
      </c>
      <c r="R2" s="1" t="s">
        <v>28</v>
      </c>
      <c r="S2" s="2" t="s">
        <v>29</v>
      </c>
      <c r="T2" s="1" t="s">
        <v>30</v>
      </c>
      <c r="U2" s="2" t="s">
        <v>29</v>
      </c>
      <c r="V2" s="1" t="s">
        <v>30</v>
      </c>
      <c r="W2" s="2" t="s">
        <v>29</v>
      </c>
      <c r="X2" s="1" t="s">
        <v>30</v>
      </c>
      <c r="Y2" s="2" t="s">
        <v>29</v>
      </c>
      <c r="Z2" s="1" t="s">
        <v>30</v>
      </c>
      <c r="AA2" s="2" t="s">
        <v>29</v>
      </c>
      <c r="AB2" s="1" t="s">
        <v>30</v>
      </c>
      <c r="AC2" s="2" t="s">
        <v>29</v>
      </c>
      <c r="AD2" s="1" t="s">
        <v>30</v>
      </c>
      <c r="AE2" s="2" t="s">
        <v>29</v>
      </c>
      <c r="AF2" s="1" t="s">
        <v>30</v>
      </c>
      <c r="AG2" s="3" t="s">
        <v>31</v>
      </c>
      <c r="AH2" s="2" t="s">
        <v>29</v>
      </c>
      <c r="AI2" s="1" t="s">
        <v>30</v>
      </c>
      <c r="AJ2" s="3" t="s">
        <v>31</v>
      </c>
      <c r="AK2" s="2" t="s">
        <v>29</v>
      </c>
      <c r="AL2" s="1" t="s">
        <v>30</v>
      </c>
      <c r="AM2" s="3" t="s">
        <v>31</v>
      </c>
      <c r="AN2" s="2" t="s">
        <v>29</v>
      </c>
      <c r="AO2" s="1" t="s">
        <v>30</v>
      </c>
      <c r="AP2" s="3" t="s">
        <v>31</v>
      </c>
      <c r="AQ2" s="2" t="s">
        <v>29</v>
      </c>
      <c r="AR2" s="1" t="s">
        <v>30</v>
      </c>
      <c r="AS2" s="3" t="s">
        <v>31</v>
      </c>
      <c r="AT2" s="2" t="s">
        <v>29</v>
      </c>
      <c r="AU2" s="1" t="s">
        <v>30</v>
      </c>
      <c r="AV2" s="3" t="s">
        <v>31</v>
      </c>
      <c r="AW2" s="2" t="s">
        <v>29</v>
      </c>
      <c r="AX2" s="1" t="s">
        <v>30</v>
      </c>
      <c r="AY2" s="3" t="s">
        <v>31</v>
      </c>
      <c r="AZ2" s="2" t="s">
        <v>29</v>
      </c>
      <c r="BA2" s="1" t="s">
        <v>30</v>
      </c>
      <c r="BB2" s="3" t="s">
        <v>31</v>
      </c>
      <c r="BC2" s="2" t="s">
        <v>29</v>
      </c>
      <c r="BD2" s="1" t="s">
        <v>31</v>
      </c>
      <c r="BE2" s="3" t="s">
        <v>31</v>
      </c>
      <c r="BF2" s="2" t="s">
        <v>29</v>
      </c>
      <c r="BG2" s="1" t="s">
        <v>30</v>
      </c>
      <c r="BH2" s="3" t="s">
        <v>31</v>
      </c>
      <c r="BI2" s="4" t="s">
        <v>29</v>
      </c>
      <c r="BJ2" s="1" t="s">
        <v>30</v>
      </c>
      <c r="BK2" s="3" t="s">
        <v>31</v>
      </c>
      <c r="BL2" s="2" t="s">
        <v>29</v>
      </c>
      <c r="BM2" s="1" t="s">
        <v>30</v>
      </c>
      <c r="BN2" s="3" t="s">
        <v>31</v>
      </c>
      <c r="BO2" s="2" t="s">
        <v>29</v>
      </c>
    </row>
    <row r="3" spans="1:67" ht="15.6" customHeight="1" x14ac:dyDescent="0.25">
      <c r="A3" s="59" t="s">
        <v>32</v>
      </c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  <c r="AG3" s="8"/>
      <c r="AH3" s="7"/>
      <c r="AI3" s="6"/>
      <c r="AJ3" s="8"/>
      <c r="AK3" s="7"/>
      <c r="AL3" s="6"/>
      <c r="AM3" s="8"/>
      <c r="AN3" s="7"/>
      <c r="AO3" s="6"/>
      <c r="AP3" s="8"/>
      <c r="AQ3" s="7"/>
      <c r="AR3" s="6"/>
      <c r="AS3" s="8"/>
      <c r="AT3" s="7"/>
      <c r="AU3" s="6"/>
      <c r="AV3" s="8"/>
      <c r="AW3" s="7"/>
      <c r="AX3" s="6"/>
      <c r="AY3" s="8"/>
      <c r="AZ3" s="7"/>
      <c r="BA3" s="6"/>
      <c r="BB3" s="8"/>
      <c r="BC3" s="7"/>
      <c r="BD3" s="6"/>
      <c r="BE3" s="8"/>
      <c r="BF3" s="7"/>
      <c r="BG3" s="6"/>
      <c r="BH3" s="8"/>
      <c r="BI3" s="9"/>
      <c r="BJ3" s="6"/>
      <c r="BK3" s="8"/>
      <c r="BL3" s="7"/>
      <c r="BM3" s="6"/>
      <c r="BN3" s="8"/>
      <c r="BO3" s="7"/>
    </row>
    <row r="4" spans="1:67" ht="16.5" customHeight="1" x14ac:dyDescent="0.25">
      <c r="A4" s="125" t="str">
        <f>gs_4010</f>
        <v>GS 4010 Global Society: Structures and Stakeholders</v>
      </c>
      <c r="B4" s="10"/>
      <c r="C4" s="11"/>
      <c r="D4" s="10">
        <v>1</v>
      </c>
      <c r="E4" s="11"/>
      <c r="F4" s="10"/>
      <c r="G4" s="11" t="s">
        <v>33</v>
      </c>
      <c r="H4" s="10"/>
      <c r="I4" s="11">
        <v>1</v>
      </c>
      <c r="J4" s="10"/>
      <c r="K4" s="11"/>
      <c r="L4" s="10">
        <v>1</v>
      </c>
      <c r="M4" s="11"/>
      <c r="N4" s="10"/>
      <c r="O4" s="11"/>
      <c r="P4" s="10"/>
      <c r="Q4" s="11">
        <v>1</v>
      </c>
      <c r="R4" s="12"/>
      <c r="S4" s="11"/>
      <c r="T4" s="10"/>
      <c r="U4" s="11">
        <v>1</v>
      </c>
      <c r="V4" s="10"/>
      <c r="W4" s="11"/>
      <c r="X4" s="10"/>
      <c r="Y4" s="11">
        <v>1</v>
      </c>
      <c r="Z4" s="10"/>
      <c r="AA4" s="11"/>
      <c r="AB4" s="10">
        <v>1</v>
      </c>
      <c r="AC4" s="11"/>
      <c r="AD4" s="10"/>
      <c r="AE4" s="11"/>
      <c r="AF4" s="10"/>
      <c r="AG4" s="13"/>
      <c r="AH4" s="11">
        <v>1</v>
      </c>
      <c r="AI4" s="10"/>
      <c r="AJ4" s="13"/>
      <c r="AK4" s="11"/>
      <c r="AL4" s="10"/>
      <c r="AM4" s="13"/>
      <c r="AN4" s="11">
        <v>1</v>
      </c>
      <c r="AO4" s="10"/>
      <c r="AP4" s="13"/>
      <c r="AQ4" s="11"/>
      <c r="AR4" s="10"/>
      <c r="AS4" s="13"/>
      <c r="AT4" s="11">
        <v>1</v>
      </c>
      <c r="AU4" s="10"/>
      <c r="AV4" s="13"/>
      <c r="AW4" s="11"/>
      <c r="AX4" s="10"/>
      <c r="AY4" s="13"/>
      <c r="AZ4" s="11">
        <v>1</v>
      </c>
      <c r="BA4" s="10"/>
      <c r="BB4" s="13"/>
      <c r="BC4" s="11"/>
      <c r="BD4" s="10"/>
      <c r="BE4" s="13"/>
      <c r="BF4" s="11">
        <v>1</v>
      </c>
      <c r="BG4" s="10"/>
      <c r="BH4" s="13"/>
      <c r="BI4" s="14"/>
      <c r="BJ4" s="10"/>
      <c r="BK4" s="13"/>
      <c r="BL4" s="11">
        <v>1</v>
      </c>
      <c r="BM4" s="10"/>
      <c r="BN4" s="13"/>
      <c r="BO4" s="11"/>
    </row>
    <row r="5" spans="1:67" ht="16.5" customHeight="1" x14ac:dyDescent="0.25">
      <c r="A5" s="125" t="s">
        <v>34</v>
      </c>
      <c r="B5" s="10"/>
      <c r="C5" s="11">
        <v>1</v>
      </c>
      <c r="D5" s="10"/>
      <c r="E5" s="11" t="s">
        <v>33</v>
      </c>
      <c r="F5" s="10"/>
      <c r="G5" s="11">
        <v>1</v>
      </c>
      <c r="H5" s="10"/>
      <c r="I5" s="11" t="s">
        <v>33</v>
      </c>
      <c r="J5" s="10"/>
      <c r="K5" s="11">
        <v>1</v>
      </c>
      <c r="L5" s="10" t="s">
        <v>33</v>
      </c>
      <c r="M5" s="11"/>
      <c r="N5" s="10">
        <v>1</v>
      </c>
      <c r="O5" s="11" t="s">
        <v>33</v>
      </c>
      <c r="P5" s="10"/>
      <c r="Q5" s="11" t="s">
        <v>33</v>
      </c>
      <c r="R5" s="10"/>
      <c r="S5" s="15">
        <v>1</v>
      </c>
      <c r="T5" s="10" t="s">
        <v>33</v>
      </c>
      <c r="U5" s="11"/>
      <c r="V5" s="10">
        <v>1</v>
      </c>
      <c r="W5" s="11" t="s">
        <v>33</v>
      </c>
      <c r="X5" s="10"/>
      <c r="Y5" s="11" t="s">
        <v>33</v>
      </c>
      <c r="Z5" s="16"/>
      <c r="AA5" s="17">
        <v>1</v>
      </c>
      <c r="AB5" s="18" t="s">
        <v>33</v>
      </c>
      <c r="AC5" s="17"/>
      <c r="AD5" s="18"/>
      <c r="AE5" s="17">
        <v>1</v>
      </c>
      <c r="AF5" s="18"/>
      <c r="AG5" s="19"/>
      <c r="AH5" s="17" t="s">
        <v>33</v>
      </c>
      <c r="AI5" s="18">
        <v>1</v>
      </c>
      <c r="AJ5" s="19"/>
      <c r="AK5" s="17"/>
      <c r="AL5" s="18" t="s">
        <v>33</v>
      </c>
      <c r="AM5" s="19"/>
      <c r="AN5" s="17"/>
      <c r="AO5" s="18"/>
      <c r="AP5" s="19"/>
      <c r="AQ5" s="17">
        <v>1</v>
      </c>
      <c r="AR5" s="18"/>
      <c r="AS5" s="19"/>
      <c r="AT5" s="17" t="s">
        <v>33</v>
      </c>
      <c r="AU5" s="18"/>
      <c r="AV5" s="19"/>
      <c r="AW5" s="17">
        <v>1</v>
      </c>
      <c r="AX5" s="10" t="s">
        <v>33</v>
      </c>
      <c r="AY5" s="13"/>
      <c r="AZ5" s="11"/>
      <c r="BA5" s="18"/>
      <c r="BB5" s="19"/>
      <c r="BC5" s="17">
        <v>1</v>
      </c>
      <c r="BD5" s="18"/>
      <c r="BE5" s="19"/>
      <c r="BF5" s="17" t="s">
        <v>33</v>
      </c>
      <c r="BG5" s="18"/>
      <c r="BH5" s="19"/>
      <c r="BI5" s="20">
        <v>1</v>
      </c>
      <c r="BJ5" s="10" t="s">
        <v>33</v>
      </c>
      <c r="BK5" s="13"/>
      <c r="BL5" s="11"/>
      <c r="BM5" s="18"/>
      <c r="BN5" s="19"/>
      <c r="BO5" s="17">
        <v>1</v>
      </c>
    </row>
    <row r="6" spans="1:67" ht="16.5" customHeight="1" x14ac:dyDescent="0.25">
      <c r="A6" s="125" t="s">
        <v>35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21"/>
      <c r="S6" s="15"/>
      <c r="T6" s="10"/>
      <c r="U6" s="11"/>
      <c r="V6" s="10"/>
      <c r="W6" s="11"/>
      <c r="X6" s="10"/>
      <c r="Y6" s="11"/>
      <c r="Z6" s="10"/>
      <c r="AA6" s="11"/>
      <c r="AB6" s="10"/>
      <c r="AC6" s="11">
        <v>1</v>
      </c>
      <c r="AD6" s="10"/>
      <c r="AE6" s="11"/>
      <c r="AF6" s="10"/>
      <c r="AG6" s="13"/>
      <c r="AH6" s="11">
        <v>1</v>
      </c>
      <c r="AI6" s="10"/>
      <c r="AJ6" s="13"/>
      <c r="AK6" s="11"/>
      <c r="AL6" s="10"/>
      <c r="AM6" s="13"/>
      <c r="AN6" s="11">
        <v>1</v>
      </c>
      <c r="AO6" s="10"/>
      <c r="AP6" s="13"/>
      <c r="AQ6" s="11"/>
      <c r="AR6" s="10"/>
      <c r="AS6" s="13"/>
      <c r="AT6" s="11">
        <v>1</v>
      </c>
      <c r="AU6" s="10"/>
      <c r="AV6" s="13"/>
      <c r="AW6" s="11"/>
      <c r="AX6" s="10"/>
      <c r="AY6" s="13"/>
      <c r="AZ6" s="11">
        <v>1</v>
      </c>
      <c r="BA6" s="10"/>
      <c r="BB6" s="13"/>
      <c r="BC6" s="11"/>
      <c r="BD6" s="10"/>
      <c r="BE6" s="13"/>
      <c r="BF6" s="11">
        <v>1</v>
      </c>
      <c r="BG6" s="10"/>
      <c r="BH6" s="13"/>
      <c r="BI6" s="14"/>
      <c r="BJ6" s="10"/>
      <c r="BK6" s="13"/>
      <c r="BL6" s="11">
        <v>1</v>
      </c>
      <c r="BM6" s="10"/>
      <c r="BN6" s="13"/>
      <c r="BO6" s="11"/>
    </row>
    <row r="7" spans="1:67" ht="16.5" customHeight="1" x14ac:dyDescent="0.25">
      <c r="A7" s="125" t="str">
        <f>gs_4200</f>
        <v>GS 4200 Globalization and Global Citizenship</v>
      </c>
      <c r="B7" s="10">
        <v>1</v>
      </c>
      <c r="C7" s="11" t="s">
        <v>33</v>
      </c>
      <c r="D7" s="10"/>
      <c r="E7" s="11"/>
      <c r="F7" s="10" t="s">
        <v>33</v>
      </c>
      <c r="G7" s="11">
        <v>1</v>
      </c>
      <c r="H7" s="10"/>
      <c r="I7" s="11"/>
      <c r="J7" s="10">
        <v>1</v>
      </c>
      <c r="K7" s="11" t="s">
        <v>33</v>
      </c>
      <c r="L7" s="10"/>
      <c r="M7" s="11"/>
      <c r="N7" s="10"/>
      <c r="O7" s="11">
        <v>1</v>
      </c>
      <c r="P7" s="10"/>
      <c r="Q7" s="11"/>
      <c r="R7" s="21">
        <v>1</v>
      </c>
      <c r="S7" s="11" t="s">
        <v>33</v>
      </c>
      <c r="T7" s="10"/>
      <c r="U7" s="11"/>
      <c r="V7" s="10"/>
      <c r="W7" s="11">
        <v>1</v>
      </c>
      <c r="X7" s="10"/>
      <c r="Y7" s="11"/>
      <c r="Z7" s="10">
        <v>1</v>
      </c>
      <c r="AA7" s="11" t="s">
        <v>33</v>
      </c>
      <c r="AB7" s="10"/>
      <c r="AC7" s="11"/>
      <c r="AD7" s="10"/>
      <c r="AE7" s="11">
        <v>1</v>
      </c>
      <c r="AF7" s="10"/>
      <c r="AG7" s="13"/>
      <c r="AH7" s="11"/>
      <c r="AI7" s="10"/>
      <c r="AJ7" s="13"/>
      <c r="AK7" s="11">
        <v>1</v>
      </c>
      <c r="AL7" s="10"/>
      <c r="AM7" s="13"/>
      <c r="AN7" s="11"/>
      <c r="AO7" s="10"/>
      <c r="AP7" s="13"/>
      <c r="AQ7" s="11">
        <v>1</v>
      </c>
      <c r="AR7" s="10"/>
      <c r="AS7" s="13"/>
      <c r="AT7" s="11"/>
      <c r="AU7" s="10"/>
      <c r="AV7" s="13"/>
      <c r="AW7" s="11">
        <v>1</v>
      </c>
      <c r="AX7" s="10"/>
      <c r="AY7" s="13"/>
      <c r="AZ7" s="11"/>
      <c r="BA7" s="10"/>
      <c r="BB7" s="13"/>
      <c r="BC7" s="11">
        <v>1</v>
      </c>
      <c r="BD7" s="10"/>
      <c r="BE7" s="13"/>
      <c r="BF7" s="11"/>
      <c r="BG7" s="10"/>
      <c r="BH7" s="13"/>
      <c r="BI7" s="14">
        <v>1</v>
      </c>
      <c r="BJ7" s="10"/>
      <c r="BK7" s="13"/>
      <c r="BL7" s="11"/>
      <c r="BM7" s="10"/>
      <c r="BN7" s="13"/>
      <c r="BO7" s="11">
        <v>1</v>
      </c>
    </row>
    <row r="8" spans="1:67" ht="16.5" customHeight="1" x14ac:dyDescent="0.25">
      <c r="A8" s="125" t="str">
        <f>gs_4905</f>
        <v>GS 4905 Graduate Social Research Methods</v>
      </c>
      <c r="B8" s="10">
        <v>1</v>
      </c>
      <c r="C8" s="11">
        <v>1</v>
      </c>
      <c r="D8" s="10">
        <v>1</v>
      </c>
      <c r="E8" s="11">
        <v>1</v>
      </c>
      <c r="F8" s="10">
        <v>1</v>
      </c>
      <c r="G8" s="11">
        <v>1</v>
      </c>
      <c r="H8" s="10">
        <v>1</v>
      </c>
      <c r="I8" s="11">
        <v>1</v>
      </c>
      <c r="J8" s="10">
        <v>1</v>
      </c>
      <c r="K8" s="11">
        <v>1</v>
      </c>
      <c r="L8" s="10">
        <v>1</v>
      </c>
      <c r="M8" s="11">
        <v>1</v>
      </c>
      <c r="N8" s="10">
        <v>1</v>
      </c>
      <c r="O8" s="11">
        <v>1</v>
      </c>
      <c r="P8" s="10">
        <v>1</v>
      </c>
      <c r="Q8" s="11">
        <v>1</v>
      </c>
      <c r="R8" s="10">
        <v>1</v>
      </c>
      <c r="S8" s="11">
        <v>1</v>
      </c>
      <c r="T8" s="10">
        <v>1</v>
      </c>
      <c r="U8" s="11">
        <v>1</v>
      </c>
      <c r="V8" s="10">
        <v>1</v>
      </c>
      <c r="W8" s="11">
        <v>1</v>
      </c>
      <c r="X8" s="10">
        <v>1</v>
      </c>
      <c r="Y8" s="11">
        <v>1</v>
      </c>
      <c r="Z8" s="10">
        <v>1</v>
      </c>
      <c r="AA8" s="11">
        <v>1</v>
      </c>
      <c r="AB8" s="10">
        <v>1</v>
      </c>
      <c r="AC8" s="11">
        <v>1</v>
      </c>
      <c r="AD8" s="10">
        <v>1</v>
      </c>
      <c r="AE8" s="11">
        <v>1</v>
      </c>
      <c r="AF8" s="10">
        <v>1</v>
      </c>
      <c r="AG8" s="13"/>
      <c r="AH8" s="11">
        <v>1</v>
      </c>
      <c r="AI8" s="10">
        <v>1</v>
      </c>
      <c r="AJ8" s="13"/>
      <c r="AK8" s="11">
        <v>1</v>
      </c>
      <c r="AL8" s="10"/>
      <c r="AM8" s="13"/>
      <c r="AN8" s="11">
        <v>1</v>
      </c>
      <c r="AO8" s="10"/>
      <c r="AP8" s="13"/>
      <c r="AQ8" s="11">
        <v>1</v>
      </c>
      <c r="AR8" s="10"/>
      <c r="AS8" s="13"/>
      <c r="AT8" s="11">
        <v>1</v>
      </c>
      <c r="AU8" s="10"/>
      <c r="AV8" s="13"/>
      <c r="AW8" s="11">
        <v>1</v>
      </c>
      <c r="AX8" s="10"/>
      <c r="AY8" s="13"/>
      <c r="AZ8" s="11">
        <v>1</v>
      </c>
      <c r="BA8" s="10"/>
      <c r="BB8" s="13"/>
      <c r="BC8" s="11">
        <v>1</v>
      </c>
      <c r="BD8" s="10"/>
      <c r="BE8" s="13"/>
      <c r="BF8" s="11">
        <v>1</v>
      </c>
      <c r="BG8" s="10"/>
      <c r="BH8" s="13"/>
      <c r="BI8" s="14">
        <v>1</v>
      </c>
      <c r="BJ8" s="10"/>
      <c r="BK8" s="13"/>
      <c r="BL8" s="11">
        <v>1</v>
      </c>
      <c r="BM8" s="10"/>
      <c r="BN8" s="13"/>
      <c r="BO8" s="11">
        <v>1</v>
      </c>
    </row>
    <row r="9" spans="1:67" ht="16.5" customHeight="1" x14ac:dyDescent="0.25">
      <c r="A9" s="125" t="str">
        <f>gs_4902&amp;" OR"</f>
        <v>GS 4902 Capstone Seminar OR</v>
      </c>
      <c r="B9" s="10"/>
      <c r="C9" s="11">
        <v>1</v>
      </c>
      <c r="D9" s="10"/>
      <c r="E9" s="11">
        <v>1</v>
      </c>
      <c r="F9" s="10"/>
      <c r="G9" s="11">
        <v>1</v>
      </c>
      <c r="H9" s="10"/>
      <c r="I9" s="11">
        <v>1</v>
      </c>
      <c r="J9" s="10"/>
      <c r="K9" s="11">
        <v>1</v>
      </c>
      <c r="L9" s="10"/>
      <c r="M9" s="11">
        <v>1</v>
      </c>
      <c r="N9" s="10"/>
      <c r="O9" s="11">
        <v>1</v>
      </c>
      <c r="P9" s="10"/>
      <c r="Q9" s="11">
        <v>1</v>
      </c>
      <c r="R9" s="10"/>
      <c r="S9" s="11">
        <v>1</v>
      </c>
      <c r="T9" s="10"/>
      <c r="U9" s="11">
        <v>1</v>
      </c>
      <c r="V9" s="10"/>
      <c r="W9" s="11">
        <v>1</v>
      </c>
      <c r="X9" s="10"/>
      <c r="Y9" s="11">
        <v>1</v>
      </c>
      <c r="Z9" s="10"/>
      <c r="AA9" s="11">
        <v>1</v>
      </c>
      <c r="AB9" s="10"/>
      <c r="AC9" s="11">
        <v>1</v>
      </c>
      <c r="AD9" s="10"/>
      <c r="AE9" s="11">
        <v>1</v>
      </c>
      <c r="AF9" s="10"/>
      <c r="AG9" s="13"/>
      <c r="AH9" s="11">
        <v>1</v>
      </c>
      <c r="AI9" s="10"/>
      <c r="AJ9" s="13"/>
      <c r="AK9" s="11">
        <v>1</v>
      </c>
      <c r="AL9" s="10"/>
      <c r="AM9" s="13"/>
      <c r="AN9" s="11">
        <v>1</v>
      </c>
      <c r="AO9" s="10"/>
      <c r="AP9" s="13"/>
      <c r="AQ9" s="11">
        <v>1</v>
      </c>
      <c r="AR9" s="10"/>
      <c r="AS9" s="13"/>
      <c r="AT9" s="11">
        <v>1</v>
      </c>
      <c r="AU9" s="10"/>
      <c r="AV9" s="13"/>
      <c r="AW9" s="11">
        <v>1</v>
      </c>
      <c r="AX9" s="10"/>
      <c r="AY9" s="13"/>
      <c r="AZ9" s="11">
        <v>1</v>
      </c>
      <c r="BA9" s="10"/>
      <c r="BB9" s="13"/>
      <c r="BC9" s="11">
        <v>1</v>
      </c>
      <c r="BD9" s="10"/>
      <c r="BE9" s="13"/>
      <c r="BF9" s="11">
        <v>1</v>
      </c>
      <c r="BG9" s="10"/>
      <c r="BH9" s="13"/>
      <c r="BI9" s="14">
        <v>1</v>
      </c>
      <c r="BJ9" s="10"/>
      <c r="BK9" s="13"/>
      <c r="BL9" s="11">
        <v>1</v>
      </c>
      <c r="BM9" s="10"/>
      <c r="BN9" s="13"/>
      <c r="BO9" s="11">
        <v>1</v>
      </c>
    </row>
    <row r="10" spans="1:67" ht="16.5" customHeight="1" x14ac:dyDescent="0.25">
      <c r="A10" s="125" t="str">
        <f>gs_4904&amp;" OR"</f>
        <v>GS 4904 Interdisciplinary Capstone Seminar OR</v>
      </c>
      <c r="B10" s="10"/>
      <c r="C10" s="11"/>
      <c r="D10" s="10">
        <v>1</v>
      </c>
      <c r="E10" s="11"/>
      <c r="F10" s="10"/>
      <c r="G10" s="11"/>
      <c r="H10" s="10">
        <v>1</v>
      </c>
      <c r="I10" s="11"/>
      <c r="J10" s="10"/>
      <c r="K10" s="11"/>
      <c r="L10" s="10">
        <v>1</v>
      </c>
      <c r="M10" s="11"/>
      <c r="N10" s="10"/>
      <c r="O10" s="11"/>
      <c r="P10" s="10">
        <v>1</v>
      </c>
      <c r="Q10" s="11"/>
      <c r="R10" s="10"/>
      <c r="S10" s="11"/>
      <c r="T10" s="10">
        <v>1</v>
      </c>
      <c r="U10" s="11"/>
      <c r="V10" s="10"/>
      <c r="W10" s="11"/>
      <c r="X10" s="10">
        <v>1</v>
      </c>
      <c r="Y10" s="11"/>
      <c r="Z10" s="10"/>
      <c r="AA10" s="11"/>
      <c r="AB10" s="10">
        <v>1</v>
      </c>
      <c r="AC10" s="11"/>
      <c r="AD10" s="10"/>
      <c r="AE10" s="11"/>
      <c r="AF10" s="10">
        <v>1</v>
      </c>
      <c r="AG10" s="13"/>
      <c r="AH10" s="11"/>
      <c r="AI10" s="10"/>
      <c r="AJ10" s="13"/>
      <c r="AK10" s="11"/>
      <c r="AL10" s="10">
        <v>1</v>
      </c>
      <c r="AM10" s="13"/>
      <c r="AN10" s="11"/>
      <c r="AO10" s="10"/>
      <c r="AP10" s="13"/>
      <c r="AQ10" s="11"/>
      <c r="AR10" s="10">
        <v>1</v>
      </c>
      <c r="AS10" s="13"/>
      <c r="AT10" s="11"/>
      <c r="AU10" s="10"/>
      <c r="AV10" s="13"/>
      <c r="AW10" s="11"/>
      <c r="AX10" s="10">
        <v>1</v>
      </c>
      <c r="AY10" s="13"/>
      <c r="AZ10" s="11"/>
      <c r="BA10" s="10"/>
      <c r="BB10" s="13"/>
      <c r="BC10" s="11"/>
      <c r="BD10" s="10">
        <v>1</v>
      </c>
      <c r="BE10" s="13"/>
      <c r="BF10" s="11"/>
      <c r="BG10" s="10"/>
      <c r="BH10" s="13"/>
      <c r="BI10" s="14"/>
      <c r="BJ10" s="10">
        <v>1</v>
      </c>
      <c r="BK10" s="13"/>
      <c r="BL10" s="11"/>
      <c r="BM10" s="10"/>
      <c r="BN10" s="13"/>
      <c r="BO10" s="11"/>
    </row>
    <row r="11" spans="1:67" ht="16.5" customHeight="1" x14ac:dyDescent="0.25">
      <c r="A11" s="125" t="str">
        <f>gs_4901</f>
        <v>GS 4901 Capstone Project</v>
      </c>
      <c r="B11" s="22" t="s">
        <v>36</v>
      </c>
      <c r="C11" s="23"/>
      <c r="D11" s="22" t="s">
        <v>36</v>
      </c>
      <c r="E11" s="23"/>
      <c r="F11" s="22" t="s">
        <v>36</v>
      </c>
      <c r="G11" s="23"/>
      <c r="H11" s="22" t="s">
        <v>36</v>
      </c>
      <c r="I11" s="23"/>
      <c r="J11" s="22" t="s">
        <v>36</v>
      </c>
      <c r="K11" s="23"/>
      <c r="L11" s="22" t="s">
        <v>36</v>
      </c>
      <c r="M11" s="23"/>
      <c r="N11" s="22" t="s">
        <v>36</v>
      </c>
      <c r="O11" s="23"/>
      <c r="P11" s="22" t="s">
        <v>36</v>
      </c>
      <c r="Q11" s="23"/>
      <c r="R11" s="22" t="s">
        <v>36</v>
      </c>
      <c r="S11" s="23"/>
      <c r="T11" s="22" t="s">
        <v>36</v>
      </c>
      <c r="U11" s="23"/>
      <c r="V11" s="22" t="s">
        <v>36</v>
      </c>
      <c r="W11" s="23"/>
      <c r="X11" s="22" t="s">
        <v>36</v>
      </c>
      <c r="Y11" s="23"/>
      <c r="Z11" s="22" t="s">
        <v>36</v>
      </c>
      <c r="AA11" s="23"/>
      <c r="AB11" s="22" t="s">
        <v>36</v>
      </c>
      <c r="AC11" s="23"/>
      <c r="AD11" s="114" t="s">
        <v>36</v>
      </c>
      <c r="AE11" s="116"/>
      <c r="AF11" s="114" t="s">
        <v>36</v>
      </c>
      <c r="AG11" s="115"/>
      <c r="AH11" s="116"/>
      <c r="AI11" s="114" t="s">
        <v>36</v>
      </c>
      <c r="AJ11" s="115"/>
      <c r="AK11" s="116"/>
      <c r="AL11" s="114" t="s">
        <v>36</v>
      </c>
      <c r="AM11" s="115"/>
      <c r="AN11" s="116"/>
      <c r="AO11" s="114" t="s">
        <v>36</v>
      </c>
      <c r="AP11" s="115"/>
      <c r="AQ11" s="116"/>
      <c r="AR11" s="114" t="s">
        <v>36</v>
      </c>
      <c r="AS11" s="115"/>
      <c r="AT11" s="116"/>
      <c r="AU11" s="114" t="s">
        <v>36</v>
      </c>
      <c r="AV11" s="115"/>
      <c r="AW11" s="116"/>
      <c r="AX11" s="114" t="s">
        <v>36</v>
      </c>
      <c r="AY11" s="115"/>
      <c r="AZ11" s="116"/>
      <c r="BA11" s="114" t="s">
        <v>36</v>
      </c>
      <c r="BB11" s="115"/>
      <c r="BC11" s="116"/>
      <c r="BD11" s="114" t="s">
        <v>36</v>
      </c>
      <c r="BE11" s="115"/>
      <c r="BF11" s="116"/>
      <c r="BG11" s="114" t="s">
        <v>36</v>
      </c>
      <c r="BH11" s="115"/>
      <c r="BI11" s="116"/>
      <c r="BJ11" s="114" t="s">
        <v>36</v>
      </c>
      <c r="BK11" s="115"/>
      <c r="BL11" s="116"/>
      <c r="BM11" s="114" t="s">
        <v>36</v>
      </c>
      <c r="BN11" s="115"/>
      <c r="BO11" s="116"/>
    </row>
    <row r="12" spans="1:67" ht="17.25" customHeight="1" x14ac:dyDescent="0.25">
      <c r="A12" s="124" t="s">
        <v>37</v>
      </c>
      <c r="B12" s="25"/>
      <c r="C12" s="26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7"/>
      <c r="AH12" s="26"/>
      <c r="AI12" s="25"/>
      <c r="AJ12" s="27"/>
      <c r="AK12" s="26"/>
      <c r="AL12" s="25"/>
      <c r="AM12" s="27"/>
      <c r="AN12" s="26"/>
      <c r="AO12" s="25"/>
      <c r="AP12" s="27"/>
      <c r="AQ12" s="26"/>
      <c r="AR12" s="25"/>
      <c r="AS12" s="27"/>
      <c r="AT12" s="26"/>
      <c r="AU12" s="25"/>
      <c r="AV12" s="27"/>
      <c r="AW12" s="26"/>
      <c r="AX12" s="25"/>
      <c r="AY12" s="27"/>
      <c r="AZ12" s="26"/>
      <c r="BA12" s="25"/>
      <c r="BB12" s="27"/>
      <c r="BC12" s="26"/>
      <c r="BD12" s="25"/>
      <c r="BE12" s="27"/>
      <c r="BF12" s="26"/>
      <c r="BG12" s="25"/>
      <c r="BH12" s="27"/>
      <c r="BI12" s="28"/>
      <c r="BJ12" s="25"/>
      <c r="BK12" s="27"/>
      <c r="BL12" s="26"/>
      <c r="BM12" s="25"/>
      <c r="BN12" s="27"/>
      <c r="BO12" s="26"/>
    </row>
    <row r="13" spans="1:67" ht="17.25" customHeight="1" x14ac:dyDescent="0.25">
      <c r="A13" s="126" t="str">
        <f>gs_4020</f>
        <v>GS 4020 Culture, Identity, and Power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29"/>
      <c r="W13" s="30"/>
      <c r="X13" s="29"/>
      <c r="Y13" s="30"/>
      <c r="Z13" s="31"/>
      <c r="AA13" s="32">
        <v>1</v>
      </c>
      <c r="AB13" s="33" t="s">
        <v>33</v>
      </c>
      <c r="AC13" s="32"/>
      <c r="AD13" s="33"/>
      <c r="AE13" s="32">
        <v>1</v>
      </c>
      <c r="AF13" s="33"/>
      <c r="AG13" s="34"/>
      <c r="AH13" s="32" t="s">
        <v>33</v>
      </c>
      <c r="AI13" s="33">
        <v>1</v>
      </c>
      <c r="AJ13" s="34"/>
      <c r="AK13" s="32"/>
      <c r="AL13" s="33" t="s">
        <v>33</v>
      </c>
      <c r="AM13" s="34"/>
      <c r="AN13" s="32"/>
      <c r="AO13" s="33"/>
      <c r="AP13" s="34"/>
      <c r="AQ13" s="32">
        <v>1</v>
      </c>
      <c r="AR13" s="33"/>
      <c r="AS13" s="34"/>
      <c r="AT13" s="32" t="s">
        <v>33</v>
      </c>
      <c r="AU13" s="33"/>
      <c r="AV13" s="34"/>
      <c r="AW13" s="32">
        <v>1</v>
      </c>
      <c r="AX13" s="31" t="s">
        <v>33</v>
      </c>
      <c r="AY13" s="35"/>
      <c r="AZ13" s="36"/>
      <c r="BA13" s="33"/>
      <c r="BB13" s="34"/>
      <c r="BC13" s="32">
        <v>1</v>
      </c>
      <c r="BD13" s="33"/>
      <c r="BE13" s="34"/>
      <c r="BF13" s="32" t="s">
        <v>33</v>
      </c>
      <c r="BG13" s="33"/>
      <c r="BH13" s="34"/>
      <c r="BI13" s="37">
        <v>1</v>
      </c>
      <c r="BJ13" s="31" t="s">
        <v>33</v>
      </c>
      <c r="BK13" s="35"/>
      <c r="BL13" s="36"/>
      <c r="BM13" s="33"/>
      <c r="BN13" s="34"/>
      <c r="BO13" s="32">
        <v>1</v>
      </c>
    </row>
    <row r="14" spans="1:67" ht="17.25" customHeight="1" x14ac:dyDescent="0.25">
      <c r="A14" s="126" t="str">
        <f>gs_4050</f>
        <v>GS 4050 Diversity and Organizational Structure</v>
      </c>
      <c r="B14" s="29"/>
      <c r="C14" s="30"/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30"/>
      <c r="R14" s="29"/>
      <c r="S14" s="30"/>
      <c r="T14" s="29"/>
      <c r="U14" s="30"/>
      <c r="V14" s="29"/>
      <c r="W14" s="30"/>
      <c r="X14" s="29"/>
      <c r="Y14" s="30"/>
      <c r="Z14" s="33"/>
      <c r="AA14" s="32"/>
      <c r="AB14" s="33"/>
      <c r="AC14" s="32">
        <v>1</v>
      </c>
      <c r="AD14" s="33"/>
      <c r="AE14" s="32">
        <v>1</v>
      </c>
      <c r="AF14" s="33"/>
      <c r="AG14" s="34"/>
      <c r="AH14" s="32">
        <v>1</v>
      </c>
      <c r="AI14" s="33"/>
      <c r="AJ14" s="34"/>
      <c r="AK14" s="32"/>
      <c r="AL14" s="33"/>
      <c r="AM14" s="34"/>
      <c r="AN14" s="32">
        <v>1</v>
      </c>
      <c r="AO14" s="33"/>
      <c r="AP14" s="34"/>
      <c r="AQ14" s="32"/>
      <c r="AR14" s="33"/>
      <c r="AS14" s="34"/>
      <c r="AT14" s="32">
        <v>1</v>
      </c>
      <c r="AU14" s="33"/>
      <c r="AV14" s="34"/>
      <c r="AW14" s="32"/>
      <c r="AX14" s="33"/>
      <c r="AY14" s="34"/>
      <c r="AZ14" s="32">
        <v>1</v>
      </c>
      <c r="BA14" s="33"/>
      <c r="BB14" s="34"/>
      <c r="BC14" s="32"/>
      <c r="BD14" s="33"/>
      <c r="BE14" s="34"/>
      <c r="BF14" s="32">
        <v>1</v>
      </c>
      <c r="BG14" s="33"/>
      <c r="BH14" s="34"/>
      <c r="BI14" s="37"/>
      <c r="BJ14" s="33"/>
      <c r="BK14" s="34"/>
      <c r="BL14" s="32">
        <v>1</v>
      </c>
      <c r="BM14" s="33"/>
      <c r="BN14" s="34"/>
      <c r="BO14" s="32"/>
    </row>
    <row r="15" spans="1:67" ht="17.25" customHeight="1" x14ac:dyDescent="0.25">
      <c r="A15" s="127" t="s">
        <v>38</v>
      </c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29"/>
      <c r="W15" s="30"/>
      <c r="X15" s="29"/>
      <c r="Y15" s="30"/>
      <c r="Z15" s="38"/>
      <c r="AA15" s="39"/>
      <c r="AB15" s="39"/>
      <c r="AC15" s="39"/>
      <c r="AD15" s="39"/>
      <c r="AE15" s="39"/>
      <c r="AF15" s="37">
        <v>1</v>
      </c>
      <c r="AG15" s="37"/>
      <c r="AH15" s="32"/>
      <c r="AI15" s="34"/>
      <c r="AJ15" s="37"/>
      <c r="AK15" s="37">
        <v>1</v>
      </c>
      <c r="AL15" s="33"/>
      <c r="AM15" s="37"/>
      <c r="AN15" s="32">
        <v>1</v>
      </c>
      <c r="AO15" s="34"/>
      <c r="AP15" s="37"/>
      <c r="AQ15" s="32">
        <v>1</v>
      </c>
      <c r="AR15" s="34">
        <v>1</v>
      </c>
      <c r="AS15" s="37"/>
      <c r="AT15" s="37"/>
      <c r="AU15" s="40"/>
      <c r="AV15" s="37"/>
      <c r="AW15" s="32">
        <v>1</v>
      </c>
      <c r="AX15" s="34"/>
      <c r="AY15" s="37"/>
      <c r="AZ15" s="32">
        <v>1</v>
      </c>
      <c r="BA15" s="34"/>
      <c r="BB15" s="37"/>
      <c r="BC15" s="32">
        <v>1</v>
      </c>
      <c r="BD15" s="34">
        <v>1</v>
      </c>
      <c r="BE15" s="37"/>
      <c r="BF15" s="32"/>
      <c r="BG15" s="40"/>
      <c r="BH15" s="37"/>
      <c r="BI15" s="32">
        <v>1</v>
      </c>
      <c r="BJ15" s="34"/>
      <c r="BK15" s="37"/>
      <c r="BL15" s="32">
        <v>1</v>
      </c>
      <c r="BM15" s="34"/>
      <c r="BN15" s="37"/>
      <c r="BO15" s="32">
        <v>1</v>
      </c>
    </row>
    <row r="16" spans="1:67" ht="17.25" customHeight="1" x14ac:dyDescent="0.25">
      <c r="A16" s="127" t="s">
        <v>39</v>
      </c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  <c r="T16" s="29"/>
      <c r="U16" s="30"/>
      <c r="V16" s="29"/>
      <c r="W16" s="30"/>
      <c r="X16" s="29"/>
      <c r="Y16" s="30"/>
      <c r="Z16" s="41"/>
      <c r="AA16" s="42"/>
      <c r="AB16" s="42"/>
      <c r="AC16" s="42"/>
      <c r="AD16" s="42"/>
      <c r="AE16" s="42"/>
      <c r="AF16" s="33"/>
      <c r="AG16" s="34"/>
      <c r="AH16" s="32">
        <v>1</v>
      </c>
      <c r="AI16" s="33">
        <v>1</v>
      </c>
      <c r="AJ16" s="34"/>
      <c r="AK16" s="32"/>
      <c r="AL16" s="33"/>
      <c r="AM16" s="34">
        <v>1</v>
      </c>
      <c r="AN16" s="32"/>
      <c r="AO16" s="33"/>
      <c r="AP16" s="34"/>
      <c r="AQ16" s="32">
        <v>1</v>
      </c>
      <c r="AR16" s="33"/>
      <c r="AS16" s="34"/>
      <c r="AT16" s="32">
        <v>1</v>
      </c>
      <c r="AU16" s="33">
        <v>1</v>
      </c>
      <c r="AV16" s="34"/>
      <c r="AW16" s="32"/>
      <c r="AX16" s="33"/>
      <c r="AY16" s="34">
        <v>1</v>
      </c>
      <c r="AZ16" s="32"/>
      <c r="BA16" s="33"/>
      <c r="BB16" s="34"/>
      <c r="BC16" s="32">
        <v>1</v>
      </c>
      <c r="BD16" s="33"/>
      <c r="BE16" s="34"/>
      <c r="BF16" s="32">
        <v>1</v>
      </c>
      <c r="BG16" s="33">
        <v>1</v>
      </c>
      <c r="BH16" s="34"/>
      <c r="BI16" s="37"/>
      <c r="BJ16" s="33"/>
      <c r="BK16" s="34">
        <v>1</v>
      </c>
      <c r="BL16" s="32"/>
      <c r="BM16" s="33"/>
      <c r="BN16" s="34"/>
      <c r="BO16" s="32">
        <v>1</v>
      </c>
    </row>
    <row r="17" spans="1:159" ht="15" customHeight="1" x14ac:dyDescent="0.25">
      <c r="A17" s="124" t="s">
        <v>40</v>
      </c>
      <c r="B17" s="25"/>
      <c r="C17" s="26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25"/>
      <c r="Y17" s="26"/>
      <c r="Z17" s="25"/>
      <c r="AA17" s="26"/>
      <c r="AB17" s="25"/>
      <c r="AC17" s="26"/>
      <c r="AD17" s="25"/>
      <c r="AE17" s="26"/>
      <c r="AF17" s="25"/>
      <c r="AG17" s="27"/>
      <c r="AH17" s="26"/>
      <c r="AI17" s="25"/>
      <c r="AJ17" s="27"/>
      <c r="AK17" s="26"/>
      <c r="AL17" s="25"/>
      <c r="AM17" s="27"/>
      <c r="AN17" s="26"/>
      <c r="AO17" s="25"/>
      <c r="AP17" s="27"/>
      <c r="AQ17" s="26"/>
      <c r="AR17" s="25"/>
      <c r="AS17" s="27"/>
      <c r="AT17" s="26"/>
      <c r="AU17" s="25"/>
      <c r="AV17" s="27"/>
      <c r="AW17" s="26"/>
      <c r="AX17" s="25"/>
      <c r="AY17" s="27"/>
      <c r="AZ17" s="26"/>
      <c r="BA17" s="25"/>
      <c r="BB17" s="27"/>
      <c r="BC17" s="26"/>
      <c r="BD17" s="25"/>
      <c r="BE17" s="27"/>
      <c r="BF17" s="26"/>
      <c r="BG17" s="25"/>
      <c r="BH17" s="27"/>
      <c r="BI17" s="28"/>
      <c r="BJ17" s="25"/>
      <c r="BK17" s="27"/>
      <c r="BL17" s="26"/>
      <c r="BM17" s="25"/>
      <c r="BN17" s="27"/>
      <c r="BO17" s="26"/>
    </row>
    <row r="18" spans="1:159" ht="16.5" customHeight="1" x14ac:dyDescent="0.25">
      <c r="A18" s="128" t="str">
        <f>gs_4130</f>
        <v>GS 4130 Gender and Social Justice: Sex and Power in Global Perspective</v>
      </c>
      <c r="B18" s="43"/>
      <c r="C18" s="44">
        <v>1</v>
      </c>
      <c r="D18" s="43"/>
      <c r="E18" s="44"/>
      <c r="F18" s="43"/>
      <c r="G18" s="44">
        <v>1</v>
      </c>
      <c r="H18" s="43" t="s">
        <v>33</v>
      </c>
      <c r="I18" s="44"/>
      <c r="J18" s="43"/>
      <c r="K18" s="44" t="s">
        <v>33</v>
      </c>
      <c r="L18" s="43"/>
      <c r="M18" s="44">
        <v>1</v>
      </c>
      <c r="N18" s="43"/>
      <c r="O18" s="44"/>
      <c r="P18" s="43" t="s">
        <v>33</v>
      </c>
      <c r="Q18" s="44"/>
      <c r="R18" s="43"/>
      <c r="S18" s="44" t="s">
        <v>33</v>
      </c>
      <c r="T18" s="43"/>
      <c r="U18" s="44">
        <v>1</v>
      </c>
      <c r="V18" s="43"/>
      <c r="W18" s="44"/>
      <c r="X18" s="43" t="s">
        <v>33</v>
      </c>
      <c r="Y18" s="44"/>
      <c r="Z18" s="43"/>
      <c r="AA18" s="44" t="s">
        <v>33</v>
      </c>
      <c r="AB18" s="43"/>
      <c r="AC18" s="44">
        <v>1</v>
      </c>
      <c r="AD18" s="43"/>
      <c r="AE18" s="44"/>
      <c r="AF18" s="43" t="s">
        <v>33</v>
      </c>
      <c r="AG18" s="45"/>
      <c r="AH18" s="44"/>
      <c r="AI18" s="43"/>
      <c r="AJ18" s="45"/>
      <c r="AK18" s="44" t="s">
        <v>33</v>
      </c>
      <c r="AL18" s="43"/>
      <c r="AM18" s="45"/>
      <c r="AN18" s="44">
        <v>1</v>
      </c>
      <c r="AO18" s="43"/>
      <c r="AP18" s="45"/>
      <c r="AQ18" s="44"/>
      <c r="AR18" s="43" t="s">
        <v>33</v>
      </c>
      <c r="AS18" s="45"/>
      <c r="AT18" s="44"/>
      <c r="AU18" s="43"/>
      <c r="AV18" s="45"/>
      <c r="AW18" s="44" t="s">
        <v>33</v>
      </c>
      <c r="AX18" s="43"/>
      <c r="AY18" s="45"/>
      <c r="AZ18" s="44">
        <v>1</v>
      </c>
      <c r="BA18" s="43"/>
      <c r="BB18" s="45"/>
      <c r="BC18" s="44"/>
      <c r="BD18" s="43" t="s">
        <v>33</v>
      </c>
      <c r="BE18" s="45"/>
      <c r="BF18" s="44"/>
      <c r="BG18" s="43"/>
      <c r="BH18" s="45"/>
      <c r="BI18" s="46" t="s">
        <v>33</v>
      </c>
      <c r="BJ18" s="43"/>
      <c r="BK18" s="45"/>
      <c r="BL18" s="44">
        <v>1</v>
      </c>
      <c r="BM18" s="43"/>
      <c r="BN18" s="45"/>
      <c r="BO18" s="44"/>
    </row>
    <row r="19" spans="1:159" ht="16.5" customHeight="1" x14ac:dyDescent="0.25">
      <c r="A19" s="128" t="str">
        <f>gs_4140</f>
        <v>GS 4140 Contemporary Racial and Ethnic Relations</v>
      </c>
      <c r="B19" s="43"/>
      <c r="C19" s="44" t="s">
        <v>33</v>
      </c>
      <c r="D19" s="43"/>
      <c r="E19" s="44"/>
      <c r="F19" s="43"/>
      <c r="G19" s="44">
        <v>1</v>
      </c>
      <c r="H19" s="43"/>
      <c r="I19" s="44" t="s">
        <v>33</v>
      </c>
      <c r="J19" s="43"/>
      <c r="K19" s="44"/>
      <c r="L19" s="43"/>
      <c r="M19" s="44" t="s">
        <v>33</v>
      </c>
      <c r="N19" s="43"/>
      <c r="O19" s="44">
        <v>1</v>
      </c>
      <c r="P19" s="43"/>
      <c r="Q19" s="44" t="s">
        <v>33</v>
      </c>
      <c r="R19" s="43"/>
      <c r="S19" s="44"/>
      <c r="T19" s="43"/>
      <c r="U19" s="44" t="s">
        <v>33</v>
      </c>
      <c r="V19" s="43"/>
      <c r="W19" s="44">
        <v>1</v>
      </c>
      <c r="X19" s="43"/>
      <c r="Y19" s="44" t="s">
        <v>33</v>
      </c>
      <c r="Z19" s="43"/>
      <c r="AA19" s="44"/>
      <c r="AB19" s="43"/>
      <c r="AC19" s="44" t="s">
        <v>33</v>
      </c>
      <c r="AD19" s="43"/>
      <c r="AE19" s="44">
        <v>1</v>
      </c>
      <c r="AF19" s="43"/>
      <c r="AG19" s="45"/>
      <c r="AH19" s="44" t="s">
        <v>33</v>
      </c>
      <c r="AI19" s="43"/>
      <c r="AJ19" s="45"/>
      <c r="AK19" s="44"/>
      <c r="AL19" s="43"/>
      <c r="AM19" s="45"/>
      <c r="AN19" s="44" t="s">
        <v>33</v>
      </c>
      <c r="AO19" s="43"/>
      <c r="AP19" s="45"/>
      <c r="AQ19" s="44">
        <v>1</v>
      </c>
      <c r="AR19" s="43"/>
      <c r="AS19" s="45"/>
      <c r="AT19" s="44" t="s">
        <v>33</v>
      </c>
      <c r="AU19" s="43"/>
      <c r="AV19" s="45"/>
      <c r="AW19" s="44"/>
      <c r="AX19" s="43"/>
      <c r="AY19" s="45"/>
      <c r="AZ19" s="44" t="s">
        <v>33</v>
      </c>
      <c r="BA19" s="43"/>
      <c r="BB19" s="45"/>
      <c r="BC19" s="44">
        <v>1</v>
      </c>
      <c r="BD19" s="43"/>
      <c r="BE19" s="45"/>
      <c r="BF19" s="44" t="s">
        <v>33</v>
      </c>
      <c r="BG19" s="43"/>
      <c r="BH19" s="45"/>
      <c r="BI19" s="46"/>
      <c r="BJ19" s="43"/>
      <c r="BK19" s="45"/>
      <c r="BL19" s="44" t="s">
        <v>33</v>
      </c>
      <c r="BM19" s="43"/>
      <c r="BN19" s="45"/>
      <c r="BO19" s="44">
        <v>1</v>
      </c>
    </row>
    <row r="20" spans="1:159" ht="16.5" customHeight="1" x14ac:dyDescent="0.25">
      <c r="A20" s="128" t="str">
        <f>gs_4150</f>
        <v>GS 4150 Global Trade: The Intersection of Main Street and the World</v>
      </c>
      <c r="B20" s="43"/>
      <c r="C20" s="44"/>
      <c r="D20" s="43"/>
      <c r="E20" s="44">
        <v>1</v>
      </c>
      <c r="F20" s="43"/>
      <c r="G20" s="44"/>
      <c r="H20" s="43"/>
      <c r="I20" s="44">
        <v>1</v>
      </c>
      <c r="J20" s="43"/>
      <c r="K20" s="44"/>
      <c r="L20" s="43"/>
      <c r="M20" s="44"/>
      <c r="N20" s="43"/>
      <c r="O20" s="44">
        <v>1</v>
      </c>
      <c r="P20" s="43">
        <v>1</v>
      </c>
      <c r="Q20" s="44" t="s">
        <v>33</v>
      </c>
      <c r="R20" s="43"/>
      <c r="S20" s="44"/>
      <c r="T20" s="43"/>
      <c r="U20" s="44"/>
      <c r="V20" s="43"/>
      <c r="W20" s="44">
        <v>1</v>
      </c>
      <c r="X20" s="43"/>
      <c r="Y20" s="44">
        <v>1</v>
      </c>
      <c r="Z20" s="43"/>
      <c r="AA20" s="44"/>
      <c r="AB20" s="43"/>
      <c r="AC20" s="44"/>
      <c r="AD20" s="43"/>
      <c r="AE20" s="44">
        <v>1</v>
      </c>
      <c r="AF20" s="43"/>
      <c r="AG20" s="45"/>
      <c r="AH20" s="44">
        <v>1</v>
      </c>
      <c r="AI20" s="43"/>
      <c r="AJ20" s="45"/>
      <c r="AK20" s="44"/>
      <c r="AL20" s="43"/>
      <c r="AM20" s="45"/>
      <c r="AN20" s="44"/>
      <c r="AO20" s="43"/>
      <c r="AP20" s="45"/>
      <c r="AQ20" s="44">
        <v>1</v>
      </c>
      <c r="AR20" s="43"/>
      <c r="AS20" s="45"/>
      <c r="AT20" s="44">
        <v>1</v>
      </c>
      <c r="AU20" s="43"/>
      <c r="AV20" s="45"/>
      <c r="AW20" s="44"/>
      <c r="AX20" s="43"/>
      <c r="AY20" s="45"/>
      <c r="AZ20" s="44"/>
      <c r="BA20" s="43"/>
      <c r="BB20" s="45"/>
      <c r="BC20" s="44">
        <v>1</v>
      </c>
      <c r="BD20" s="43"/>
      <c r="BE20" s="45"/>
      <c r="BF20" s="44">
        <v>1</v>
      </c>
      <c r="BG20" s="43"/>
      <c r="BH20" s="45"/>
      <c r="BI20" s="46"/>
      <c r="BJ20" s="43"/>
      <c r="BK20" s="45"/>
      <c r="BL20" s="44"/>
      <c r="BM20" s="43"/>
      <c r="BN20" s="45"/>
      <c r="BO20" s="44">
        <v>1</v>
      </c>
    </row>
    <row r="21" spans="1:159" ht="16.5" customHeight="1" x14ac:dyDescent="0.25">
      <c r="A21" s="128" t="str">
        <f>gs_4210</f>
        <v>GS 4210 The Force of Faith: Religion in the Global Workplace</v>
      </c>
      <c r="B21" s="43"/>
      <c r="C21" s="44"/>
      <c r="D21" s="43"/>
      <c r="E21" s="44">
        <v>1</v>
      </c>
      <c r="F21" s="43"/>
      <c r="G21" s="44"/>
      <c r="H21" s="43"/>
      <c r="I21" s="44"/>
      <c r="J21" s="43" t="s">
        <v>33</v>
      </c>
      <c r="K21" s="44">
        <v>1</v>
      </c>
      <c r="L21" s="43">
        <v>1</v>
      </c>
      <c r="M21" s="44"/>
      <c r="N21" s="43"/>
      <c r="O21" s="44" t="s">
        <v>33</v>
      </c>
      <c r="P21" s="43"/>
      <c r="Q21" s="44"/>
      <c r="R21" s="43" t="s">
        <v>33</v>
      </c>
      <c r="S21" s="44">
        <v>1</v>
      </c>
      <c r="T21" s="43">
        <v>1</v>
      </c>
      <c r="U21" s="44"/>
      <c r="V21" s="43"/>
      <c r="W21" s="44" t="s">
        <v>33</v>
      </c>
      <c r="X21" s="43"/>
      <c r="Y21" s="44"/>
      <c r="Z21" s="43" t="s">
        <v>33</v>
      </c>
      <c r="AA21" s="44">
        <v>1</v>
      </c>
      <c r="AB21" s="43"/>
      <c r="AC21" s="44">
        <v>1</v>
      </c>
      <c r="AD21" s="43"/>
      <c r="AE21" s="44" t="s">
        <v>33</v>
      </c>
      <c r="AF21" s="43"/>
      <c r="AG21" s="45"/>
      <c r="AH21" s="44"/>
      <c r="AI21" s="43" t="s">
        <v>33</v>
      </c>
      <c r="AJ21" s="45"/>
      <c r="AK21" s="44">
        <v>1</v>
      </c>
      <c r="AL21" s="43"/>
      <c r="AM21" s="45"/>
      <c r="AN21" s="44">
        <v>1</v>
      </c>
      <c r="AO21" s="43"/>
      <c r="AP21" s="45"/>
      <c r="AQ21" s="44" t="s">
        <v>33</v>
      </c>
      <c r="AR21" s="43"/>
      <c r="AS21" s="45"/>
      <c r="AT21" s="44"/>
      <c r="AU21" s="43" t="s">
        <v>33</v>
      </c>
      <c r="AV21" s="45"/>
      <c r="AW21" s="44">
        <v>1</v>
      </c>
      <c r="AX21" s="43"/>
      <c r="AY21" s="45"/>
      <c r="AZ21" s="44">
        <v>1</v>
      </c>
      <c r="BA21" s="43"/>
      <c r="BB21" s="45"/>
      <c r="BC21" s="44" t="s">
        <v>33</v>
      </c>
      <c r="BD21" s="43"/>
      <c r="BE21" s="45"/>
      <c r="BF21" s="44"/>
      <c r="BG21" s="43" t="s">
        <v>33</v>
      </c>
      <c r="BH21" s="45"/>
      <c r="BI21" s="46">
        <v>1</v>
      </c>
      <c r="BJ21" s="43"/>
      <c r="BK21" s="45"/>
      <c r="BL21" s="44">
        <v>1</v>
      </c>
      <c r="BM21" s="43"/>
      <c r="BN21" s="45"/>
      <c r="BO21" s="44" t="s">
        <v>33</v>
      </c>
    </row>
    <row r="22" spans="1:159" ht="16.5" customHeight="1" x14ac:dyDescent="0.25">
      <c r="A22" s="129" t="str">
        <f>gs_4701</f>
        <v>GS 4701 Topics in Global Community Engagement</v>
      </c>
      <c r="B22" s="43"/>
      <c r="C22" s="44">
        <v>1</v>
      </c>
      <c r="D22" s="43"/>
      <c r="E22" s="44"/>
      <c r="F22" s="43"/>
      <c r="G22" s="44" t="s">
        <v>33</v>
      </c>
      <c r="H22" s="43"/>
      <c r="I22" s="44"/>
      <c r="J22" s="43"/>
      <c r="K22" s="44">
        <v>1</v>
      </c>
      <c r="L22" s="43"/>
      <c r="M22" s="44"/>
      <c r="N22" s="43"/>
      <c r="O22" s="44"/>
      <c r="P22" s="43"/>
      <c r="Q22" s="44"/>
      <c r="R22" s="43">
        <v>1</v>
      </c>
      <c r="S22" s="44"/>
      <c r="T22" s="43"/>
      <c r="U22" s="44"/>
      <c r="V22" s="43"/>
      <c r="W22" s="44"/>
      <c r="X22" s="43"/>
      <c r="Y22" s="44"/>
      <c r="Z22" s="43"/>
      <c r="AA22" s="44">
        <v>1</v>
      </c>
      <c r="AB22" s="43"/>
      <c r="AC22" s="44"/>
      <c r="AD22" s="43"/>
      <c r="AE22" s="44"/>
      <c r="AF22" s="43"/>
      <c r="AG22" s="45"/>
      <c r="AH22" s="44"/>
      <c r="AI22" s="43"/>
      <c r="AJ22" s="45"/>
      <c r="AK22" s="44">
        <v>1</v>
      </c>
      <c r="AL22" s="43"/>
      <c r="AM22" s="45"/>
      <c r="AN22" s="44"/>
      <c r="AO22" s="43"/>
      <c r="AP22" s="45"/>
      <c r="AQ22" s="44"/>
      <c r="AR22" s="43"/>
      <c r="AS22" s="45"/>
      <c r="AT22" s="44"/>
      <c r="AU22" s="43"/>
      <c r="AV22" s="45"/>
      <c r="AW22" s="44">
        <v>1</v>
      </c>
      <c r="AX22" s="43"/>
      <c r="AY22" s="45"/>
      <c r="AZ22" s="44"/>
      <c r="BA22" s="43"/>
      <c r="BB22" s="45"/>
      <c r="BC22" s="44"/>
      <c r="BD22" s="43"/>
      <c r="BE22" s="45"/>
      <c r="BF22" s="44"/>
      <c r="BG22" s="43"/>
      <c r="BH22" s="45"/>
      <c r="BI22" s="46">
        <v>1</v>
      </c>
      <c r="BJ22" s="43"/>
      <c r="BK22" s="45"/>
      <c r="BL22" s="44"/>
      <c r="BM22" s="43"/>
      <c r="BN22" s="45"/>
      <c r="BO22" s="44"/>
    </row>
    <row r="23" spans="1:159" s="24" customFormat="1" ht="16.5" customHeight="1" x14ac:dyDescent="0.25">
      <c r="A23" s="124" t="s">
        <v>41</v>
      </c>
      <c r="AJ23" s="47"/>
      <c r="AK23" s="48"/>
      <c r="AM23" s="49"/>
      <c r="AN23" s="50"/>
      <c r="AP23" s="49"/>
      <c r="AQ23" s="50"/>
      <c r="AS23" s="49"/>
      <c r="AT23" s="50"/>
      <c r="AV23" s="49"/>
      <c r="AW23" s="50"/>
      <c r="AX23" s="51"/>
      <c r="AY23" s="52"/>
      <c r="AZ23" s="50"/>
      <c r="BB23" s="47"/>
      <c r="BC23" s="52"/>
      <c r="BD23" s="51"/>
      <c r="BE23" s="47"/>
      <c r="BF23" s="52"/>
      <c r="BH23" s="47"/>
      <c r="BI23" s="52"/>
      <c r="BJ23" s="51"/>
      <c r="BK23" s="52"/>
      <c r="BL23" s="50"/>
      <c r="BN23" s="49"/>
      <c r="BO23" s="50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2"/>
    </row>
    <row r="24" spans="1:159" s="58" customFormat="1" ht="16.5" customHeight="1" x14ac:dyDescent="0.25">
      <c r="A24" s="130" t="s">
        <v>42</v>
      </c>
      <c r="B24" s="54"/>
      <c r="C24" s="55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5"/>
      <c r="P24" s="54"/>
      <c r="Q24" s="55"/>
      <c r="R24" s="54"/>
      <c r="S24" s="55"/>
      <c r="T24" s="54"/>
      <c r="U24" s="55"/>
      <c r="V24" s="54"/>
      <c r="W24" s="55"/>
      <c r="X24" s="54"/>
      <c r="Y24" s="55"/>
      <c r="Z24" s="54"/>
      <c r="AA24" s="55"/>
      <c r="AB24" s="54"/>
      <c r="AC24" s="55"/>
      <c r="AD24" s="54"/>
      <c r="AE24" s="55"/>
      <c r="AF24" s="54"/>
      <c r="AG24" s="56"/>
      <c r="AH24" s="55"/>
      <c r="AI24" s="54"/>
      <c r="AJ24" s="56"/>
      <c r="AK24" s="55"/>
      <c r="AL24" s="54"/>
      <c r="AM24" s="56">
        <v>1</v>
      </c>
      <c r="AN24" s="55"/>
      <c r="AO24" s="54"/>
      <c r="AP24" s="56"/>
      <c r="AQ24" s="55">
        <v>1</v>
      </c>
      <c r="AR24" s="54">
        <v>1</v>
      </c>
      <c r="AS24" s="56"/>
      <c r="AT24" s="55"/>
      <c r="AU24" s="54"/>
      <c r="AV24" s="56">
        <v>1</v>
      </c>
      <c r="AW24" s="55"/>
      <c r="AX24" s="54"/>
      <c r="AY24" s="56">
        <v>1</v>
      </c>
      <c r="AZ24" s="55"/>
      <c r="BA24" s="54"/>
      <c r="BB24" s="56"/>
      <c r="BC24" s="55">
        <v>1</v>
      </c>
      <c r="BD24" s="54">
        <v>1</v>
      </c>
      <c r="BE24" s="56"/>
      <c r="BF24" s="55"/>
      <c r="BG24" s="54"/>
      <c r="BH24" s="56">
        <v>1</v>
      </c>
      <c r="BI24" s="57"/>
      <c r="BJ24" s="54"/>
      <c r="BK24" s="56">
        <v>1</v>
      </c>
      <c r="BL24" s="55"/>
      <c r="BM24" s="54"/>
      <c r="BN24" s="56"/>
      <c r="BO24" s="55">
        <v>1</v>
      </c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</row>
    <row r="25" spans="1:159" s="58" customFormat="1" ht="16.5" customHeight="1" x14ac:dyDescent="0.25">
      <c r="A25" s="130" t="s">
        <v>43</v>
      </c>
      <c r="B25" s="54"/>
      <c r="C25" s="55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5"/>
      <c r="P25" s="54"/>
      <c r="Q25" s="55"/>
      <c r="R25" s="54"/>
      <c r="S25" s="55"/>
      <c r="T25" s="54"/>
      <c r="U25" s="55"/>
      <c r="V25" s="54"/>
      <c r="W25" s="55"/>
      <c r="X25" s="54"/>
      <c r="Y25" s="55"/>
      <c r="Z25" s="54"/>
      <c r="AA25" s="55"/>
      <c r="AB25" s="54"/>
      <c r="AC25" s="55"/>
      <c r="AD25" s="54"/>
      <c r="AE25" s="55"/>
      <c r="AF25" s="54"/>
      <c r="AG25" s="56"/>
      <c r="AH25" s="55"/>
      <c r="AI25" s="54"/>
      <c r="AJ25" s="56"/>
      <c r="AK25" s="55"/>
      <c r="AL25" s="54"/>
      <c r="AM25" s="56"/>
      <c r="AN25" s="55"/>
      <c r="AO25" s="54">
        <v>1</v>
      </c>
      <c r="AP25" s="56"/>
      <c r="AQ25" s="55"/>
      <c r="AR25" s="54"/>
      <c r="AS25" s="56"/>
      <c r="AT25" s="55"/>
      <c r="AU25" s="54"/>
      <c r="AV25" s="56"/>
      <c r="AW25" s="55">
        <v>1</v>
      </c>
      <c r="AX25" s="54"/>
      <c r="AY25" s="56"/>
      <c r="AZ25" s="55"/>
      <c r="BA25" s="54">
        <v>1</v>
      </c>
      <c r="BB25" s="56"/>
      <c r="BC25" s="55"/>
      <c r="BD25" s="54"/>
      <c r="BE25" s="56"/>
      <c r="BF25" s="55"/>
      <c r="BG25" s="54"/>
      <c r="BH25" s="56"/>
      <c r="BI25" s="57">
        <v>1</v>
      </c>
      <c r="BJ25" s="54"/>
      <c r="BK25" s="56"/>
      <c r="BL25" s="55"/>
      <c r="BM25" s="54">
        <v>1</v>
      </c>
      <c r="BN25" s="56"/>
      <c r="BO25" s="5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</row>
    <row r="26" spans="1:159" s="58" customFormat="1" ht="16.5" customHeight="1" x14ac:dyDescent="0.25">
      <c r="A26" s="130" t="s">
        <v>44</v>
      </c>
      <c r="B26" s="54"/>
      <c r="C26" s="55"/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5"/>
      <c r="T26" s="54"/>
      <c r="U26" s="55"/>
      <c r="V26" s="54"/>
      <c r="W26" s="55"/>
      <c r="X26" s="54"/>
      <c r="Y26" s="55"/>
      <c r="Z26" s="54"/>
      <c r="AA26" s="55"/>
      <c r="AB26" s="54"/>
      <c r="AC26" s="55"/>
      <c r="AD26" s="54"/>
      <c r="AE26" s="55"/>
      <c r="AF26" s="54"/>
      <c r="AG26" s="56"/>
      <c r="AH26" s="55"/>
      <c r="AI26" s="54"/>
      <c r="AJ26" s="56"/>
      <c r="AK26" s="55"/>
      <c r="AL26" s="54"/>
      <c r="AM26" s="56"/>
      <c r="AN26" s="55">
        <v>1</v>
      </c>
      <c r="AO26" s="54"/>
      <c r="AP26" s="56"/>
      <c r="AQ26" s="55"/>
      <c r="AR26" s="54"/>
      <c r="AS26" s="56"/>
      <c r="AT26" s="55">
        <v>1</v>
      </c>
      <c r="AU26" s="54"/>
      <c r="AV26" s="56"/>
      <c r="AW26" s="55"/>
      <c r="AX26" s="54"/>
      <c r="AY26" s="56"/>
      <c r="AZ26" s="55">
        <v>1</v>
      </c>
      <c r="BA26" s="54"/>
      <c r="BB26" s="56"/>
      <c r="BC26" s="55"/>
      <c r="BD26" s="54"/>
      <c r="BE26" s="56"/>
      <c r="BF26" s="55">
        <v>1</v>
      </c>
      <c r="BG26" s="54"/>
      <c r="BH26" s="56"/>
      <c r="BI26" s="57"/>
      <c r="BJ26" s="54"/>
      <c r="BK26" s="56"/>
      <c r="BL26" s="55">
        <v>1</v>
      </c>
      <c r="BM26" s="54"/>
      <c r="BN26" s="56"/>
      <c r="BO26" s="55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</row>
    <row r="27" spans="1:159" s="58" customFormat="1" ht="16.5" customHeight="1" x14ac:dyDescent="0.25">
      <c r="A27" s="130" t="s">
        <v>45</v>
      </c>
      <c r="B27" s="54"/>
      <c r="C27" s="55"/>
      <c r="D27" s="54"/>
      <c r="E27" s="55"/>
      <c r="F27" s="54"/>
      <c r="G27" s="55"/>
      <c r="H27" s="54"/>
      <c r="I27" s="55"/>
      <c r="J27" s="54"/>
      <c r="K27" s="55"/>
      <c r="L27" s="54"/>
      <c r="M27" s="55"/>
      <c r="N27" s="54"/>
      <c r="O27" s="55"/>
      <c r="P27" s="54"/>
      <c r="Q27" s="55"/>
      <c r="R27" s="54"/>
      <c r="S27" s="55"/>
      <c r="T27" s="54"/>
      <c r="U27" s="55"/>
      <c r="V27" s="54"/>
      <c r="W27" s="55"/>
      <c r="X27" s="54"/>
      <c r="Y27" s="55"/>
      <c r="Z27" s="54"/>
      <c r="AA27" s="55"/>
      <c r="AB27" s="54"/>
      <c r="AC27" s="55"/>
      <c r="AD27" s="54"/>
      <c r="AE27" s="55"/>
      <c r="AF27" s="54"/>
      <c r="AG27" s="56"/>
      <c r="AH27" s="55"/>
      <c r="AI27" s="54"/>
      <c r="AJ27" s="56"/>
      <c r="AK27" s="55"/>
      <c r="AL27" s="54"/>
      <c r="AM27" s="56">
        <v>1</v>
      </c>
      <c r="AN27" s="55"/>
      <c r="AO27" s="54"/>
      <c r="AP27" s="56">
        <v>1</v>
      </c>
      <c r="AQ27" s="55"/>
      <c r="AR27" s="54"/>
      <c r="AS27" s="56">
        <v>1</v>
      </c>
      <c r="AT27" s="55"/>
      <c r="AU27" s="54"/>
      <c r="AV27" s="56">
        <v>1</v>
      </c>
      <c r="AW27" s="55"/>
      <c r="AX27" s="54"/>
      <c r="AY27" s="56">
        <v>1</v>
      </c>
      <c r="AZ27" s="55"/>
      <c r="BA27" s="54"/>
      <c r="BB27" s="56">
        <v>1</v>
      </c>
      <c r="BC27" s="55"/>
      <c r="BD27" s="54"/>
      <c r="BE27" s="56">
        <v>1</v>
      </c>
      <c r="BF27" s="55"/>
      <c r="BG27" s="54"/>
      <c r="BH27" s="56">
        <v>1</v>
      </c>
      <c r="BI27" s="57"/>
      <c r="BJ27" s="54"/>
      <c r="BK27" s="56">
        <v>1</v>
      </c>
      <c r="BL27" s="55"/>
      <c r="BM27" s="54"/>
      <c r="BN27" s="56">
        <v>1</v>
      </c>
      <c r="BO27" s="55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</row>
    <row r="28" spans="1:159" ht="15" customHeight="1" x14ac:dyDescent="0.25">
      <c r="A28" s="59" t="s">
        <v>46</v>
      </c>
      <c r="B28" s="60"/>
      <c r="C28" s="61"/>
      <c r="D28" s="60"/>
      <c r="E28" s="61"/>
      <c r="F28" s="60"/>
      <c r="G28" s="61"/>
      <c r="H28" s="60"/>
      <c r="I28" s="61"/>
      <c r="J28" s="60"/>
      <c r="K28" s="61"/>
      <c r="L28" s="60"/>
      <c r="M28" s="61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60"/>
      <c r="AG28" s="62"/>
      <c r="AH28" s="61"/>
      <c r="AI28" s="60"/>
      <c r="AJ28" s="62"/>
      <c r="AK28" s="61"/>
      <c r="AL28" s="60"/>
      <c r="AM28" s="62"/>
      <c r="AN28" s="61"/>
      <c r="AO28" s="60"/>
      <c r="AP28" s="62"/>
      <c r="AQ28" s="61"/>
      <c r="AR28" s="60"/>
      <c r="AS28" s="62"/>
      <c r="AT28" s="61"/>
      <c r="AU28" s="60"/>
      <c r="AV28" s="62"/>
      <c r="AW28" s="61"/>
      <c r="AX28" s="60"/>
      <c r="AY28" s="62"/>
      <c r="AZ28" s="61"/>
      <c r="BA28" s="60"/>
      <c r="BB28" s="62"/>
      <c r="BC28" s="61"/>
      <c r="BD28" s="60"/>
      <c r="BE28" s="62"/>
      <c r="BF28" s="61"/>
      <c r="BG28" s="60"/>
      <c r="BH28" s="62"/>
      <c r="BI28" s="63"/>
      <c r="BJ28" s="60"/>
      <c r="BK28" s="62"/>
      <c r="BL28" s="61"/>
      <c r="BM28" s="60"/>
      <c r="BN28" s="62"/>
      <c r="BO28" s="61"/>
    </row>
    <row r="29" spans="1:159" ht="15" customHeight="1" x14ac:dyDescent="0.25">
      <c r="A29" s="131" t="str">
        <f>gs_4030</f>
        <v>GS 4030 Working Internationally</v>
      </c>
      <c r="B29" s="64"/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64"/>
      <c r="Q29" s="65"/>
      <c r="R29" s="64"/>
      <c r="S29" s="65"/>
      <c r="T29" s="64"/>
      <c r="U29" s="65"/>
      <c r="V29" s="64"/>
      <c r="W29" s="65"/>
      <c r="X29" s="64"/>
      <c r="Y29" s="65"/>
      <c r="Z29" s="66"/>
      <c r="AA29" s="67">
        <v>1</v>
      </c>
      <c r="AB29" s="66"/>
      <c r="AC29" s="67"/>
      <c r="AD29" s="66"/>
      <c r="AE29" s="67"/>
      <c r="AF29" s="66"/>
      <c r="AG29" s="68"/>
      <c r="AH29" s="67"/>
      <c r="AI29" s="66"/>
      <c r="AJ29" s="68"/>
      <c r="AK29" s="67">
        <v>1</v>
      </c>
      <c r="AL29" s="66"/>
      <c r="AM29" s="68"/>
      <c r="AN29" s="67"/>
      <c r="AO29" s="66"/>
      <c r="AP29" s="68"/>
      <c r="AQ29" s="67"/>
      <c r="AR29" s="66"/>
      <c r="AS29" s="68"/>
      <c r="AT29" s="67"/>
      <c r="AU29" s="66"/>
      <c r="AV29" s="68"/>
      <c r="AW29" s="67">
        <v>1</v>
      </c>
      <c r="AX29" s="69"/>
      <c r="AY29" s="70"/>
      <c r="AZ29" s="71"/>
      <c r="BA29" s="66"/>
      <c r="BB29" s="68"/>
      <c r="BC29" s="67"/>
      <c r="BD29" s="66"/>
      <c r="BE29" s="68"/>
      <c r="BF29" s="67"/>
      <c r="BG29" s="66"/>
      <c r="BH29" s="68"/>
      <c r="BI29" s="72">
        <v>1</v>
      </c>
      <c r="BJ29" s="69"/>
      <c r="BK29" s="70"/>
      <c r="BL29" s="71"/>
      <c r="BM29" s="66"/>
      <c r="BN29" s="68"/>
      <c r="BO29" s="67"/>
    </row>
    <row r="30" spans="1:159" ht="15" customHeight="1" x14ac:dyDescent="0.25">
      <c r="A30" s="131" t="str">
        <f>gs_4060</f>
        <v>GS 4060 Communication and Cultural Memory</v>
      </c>
      <c r="B30" s="64"/>
      <c r="C30" s="65"/>
      <c r="D30" s="64"/>
      <c r="E30" s="65"/>
      <c r="F30" s="64"/>
      <c r="G30" s="65"/>
      <c r="H30" s="64"/>
      <c r="I30" s="65"/>
      <c r="J30" s="64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6">
        <v>1</v>
      </c>
      <c r="AA30" s="67"/>
      <c r="AB30" s="66"/>
      <c r="AC30" s="67"/>
      <c r="AD30" s="66"/>
      <c r="AE30" s="67"/>
      <c r="AF30" s="66"/>
      <c r="AG30" s="68"/>
      <c r="AH30" s="67">
        <v>1</v>
      </c>
      <c r="AI30" s="73"/>
      <c r="AJ30" s="74"/>
      <c r="AK30" s="67"/>
      <c r="AL30" s="66"/>
      <c r="AM30" s="68"/>
      <c r="AN30" s="67"/>
      <c r="AO30" s="66"/>
      <c r="AP30" s="68"/>
      <c r="AQ30" s="67"/>
      <c r="AR30" s="66"/>
      <c r="AS30" s="68"/>
      <c r="AT30" s="67">
        <v>1</v>
      </c>
      <c r="AU30" s="66"/>
      <c r="AV30" s="68"/>
      <c r="AW30" s="67"/>
      <c r="AX30" s="69"/>
      <c r="AY30" s="70"/>
      <c r="AZ30" s="71"/>
      <c r="BA30" s="66"/>
      <c r="BB30" s="68"/>
      <c r="BC30" s="67"/>
      <c r="BD30" s="66"/>
      <c r="BE30" s="68"/>
      <c r="BF30" s="67">
        <v>1</v>
      </c>
      <c r="BG30" s="66"/>
      <c r="BH30" s="68"/>
      <c r="BI30" s="72"/>
      <c r="BJ30" s="69"/>
      <c r="BK30" s="70"/>
      <c r="BL30" s="71"/>
      <c r="BM30" s="66"/>
      <c r="BN30" s="68"/>
      <c r="BO30" s="67"/>
    </row>
    <row r="31" spans="1:159" ht="16.5" customHeight="1" x14ac:dyDescent="0.25">
      <c r="A31" s="132" t="str">
        <f>gs_4160</f>
        <v>GS 4160 Politics and Social Media</v>
      </c>
      <c r="B31" s="75"/>
      <c r="C31" s="76"/>
      <c r="D31" s="75"/>
      <c r="E31" s="76"/>
      <c r="F31" s="75"/>
      <c r="G31" s="76"/>
      <c r="H31" s="75"/>
      <c r="I31" s="76"/>
      <c r="J31" s="75"/>
      <c r="K31" s="76">
        <v>1</v>
      </c>
      <c r="L31" s="75"/>
      <c r="M31" s="76"/>
      <c r="N31" s="75"/>
      <c r="O31" s="76">
        <v>1</v>
      </c>
      <c r="P31" s="75"/>
      <c r="Q31" s="76"/>
      <c r="R31" s="75"/>
      <c r="S31" s="76">
        <v>1</v>
      </c>
      <c r="T31" s="75"/>
      <c r="U31" s="76"/>
      <c r="V31" s="75"/>
      <c r="W31" s="76">
        <v>1</v>
      </c>
      <c r="X31" s="75"/>
      <c r="Y31" s="76"/>
      <c r="Z31" s="75"/>
      <c r="AA31" s="76">
        <v>1</v>
      </c>
      <c r="AB31" s="75"/>
      <c r="AC31" s="76"/>
      <c r="AD31" s="75"/>
      <c r="AE31" s="76">
        <v>1</v>
      </c>
      <c r="AF31" s="75"/>
      <c r="AG31" s="77"/>
      <c r="AH31" s="76"/>
      <c r="AI31" s="75"/>
      <c r="AJ31" s="77"/>
      <c r="AK31" s="76">
        <v>1</v>
      </c>
      <c r="AL31" s="75"/>
      <c r="AM31" s="77"/>
      <c r="AN31" s="76"/>
      <c r="AO31" s="75"/>
      <c r="AP31" s="77"/>
      <c r="AQ31" s="76">
        <v>1</v>
      </c>
      <c r="AR31" s="75"/>
      <c r="AS31" s="77"/>
      <c r="AT31" s="76"/>
      <c r="AU31" s="75"/>
      <c r="AV31" s="77"/>
      <c r="AW31" s="76">
        <v>1</v>
      </c>
      <c r="AX31" s="75"/>
      <c r="AY31" s="77"/>
      <c r="AZ31" s="76"/>
      <c r="BA31" s="75"/>
      <c r="BB31" s="77"/>
      <c r="BC31" s="76">
        <v>1</v>
      </c>
      <c r="BD31" s="75"/>
      <c r="BE31" s="77"/>
      <c r="BF31" s="76"/>
      <c r="BG31" s="75"/>
      <c r="BH31" s="77"/>
      <c r="BI31" s="78">
        <v>1</v>
      </c>
      <c r="BJ31" s="75"/>
      <c r="BK31" s="77"/>
      <c r="BL31" s="76"/>
      <c r="BM31" s="75"/>
      <c r="BN31" s="77"/>
      <c r="BO31" s="76">
        <v>1</v>
      </c>
    </row>
    <row r="32" spans="1:159" ht="16.5" customHeight="1" x14ac:dyDescent="0.25">
      <c r="A32" s="131" t="str">
        <f>gs_4303</f>
        <v>GS 4303 Community Engaged Learning in Practice</v>
      </c>
      <c r="B32" s="79"/>
      <c r="C32" s="80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/>
      <c r="O32" s="76">
        <v>1</v>
      </c>
      <c r="P32" s="79"/>
      <c r="Q32" s="80"/>
      <c r="R32" s="79"/>
      <c r="S32" s="80"/>
      <c r="T32" s="79"/>
      <c r="U32" s="80"/>
      <c r="V32" s="79"/>
      <c r="W32" s="76">
        <v>1</v>
      </c>
      <c r="X32" s="79"/>
      <c r="Y32" s="80"/>
      <c r="Z32" s="79"/>
      <c r="AA32" s="80"/>
      <c r="AB32" s="79"/>
      <c r="AC32" s="80"/>
      <c r="AD32" s="79"/>
      <c r="AE32" s="76">
        <v>1</v>
      </c>
      <c r="AF32" s="79"/>
      <c r="AG32" s="81"/>
      <c r="AH32" s="80"/>
      <c r="AI32" s="79"/>
      <c r="AJ32" s="81"/>
      <c r="AK32" s="80"/>
      <c r="AL32" s="79"/>
      <c r="AM32" s="81"/>
      <c r="AN32" s="80"/>
      <c r="AO32" s="79"/>
      <c r="AP32" s="81"/>
      <c r="AQ32" s="76"/>
      <c r="AR32" s="79"/>
      <c r="AS32" s="81"/>
      <c r="AT32" s="80"/>
      <c r="AU32" s="79"/>
      <c r="AV32" s="81"/>
      <c r="AW32" s="80"/>
      <c r="AX32" s="79"/>
      <c r="AY32" s="81"/>
      <c r="AZ32" s="80"/>
      <c r="BA32" s="79"/>
      <c r="BB32" s="81"/>
      <c r="BC32" s="76"/>
      <c r="BD32" s="79"/>
      <c r="BE32" s="81"/>
      <c r="BF32" s="80"/>
      <c r="BG32" s="79"/>
      <c r="BH32" s="81"/>
      <c r="BI32" s="82"/>
      <c r="BJ32" s="79"/>
      <c r="BK32" s="81"/>
      <c r="BL32" s="80"/>
      <c r="BM32" s="79"/>
      <c r="BN32" s="81"/>
      <c r="BO32" s="76"/>
    </row>
    <row r="33" spans="1:67" s="89" customFormat="1" ht="17.45" customHeight="1" x14ac:dyDescent="0.25">
      <c r="A33" s="133" t="str">
        <f>gs_4800&amp;" (travel required)"</f>
        <v>GS 4800 The Puerto Rican Paradox: Challenges and Opportunities in Uncertain Times (travel required)</v>
      </c>
      <c r="B33" s="83"/>
      <c r="C33" s="84"/>
      <c r="D33" s="85">
        <v>1</v>
      </c>
      <c r="E33" s="84"/>
      <c r="F33" s="83"/>
      <c r="G33" s="84"/>
      <c r="H33" s="83"/>
      <c r="I33" s="84"/>
      <c r="J33" s="83"/>
      <c r="K33" s="84"/>
      <c r="L33" s="85">
        <v>1</v>
      </c>
      <c r="M33" s="84"/>
      <c r="N33" s="83"/>
      <c r="O33" s="84"/>
      <c r="P33" s="83"/>
      <c r="Q33" s="84"/>
      <c r="R33" s="83"/>
      <c r="S33" s="84"/>
      <c r="T33" s="85">
        <v>1</v>
      </c>
      <c r="U33" s="84"/>
      <c r="V33" s="83"/>
      <c r="W33" s="84"/>
      <c r="X33" s="83"/>
      <c r="Y33" s="84"/>
      <c r="Z33" s="83"/>
      <c r="AA33" s="84"/>
      <c r="AB33" s="85"/>
      <c r="AC33" s="84" t="s">
        <v>47</v>
      </c>
      <c r="AD33" s="83"/>
      <c r="AE33" s="84"/>
      <c r="AF33" s="83"/>
      <c r="AG33" s="86"/>
      <c r="AH33" s="84"/>
      <c r="AI33" s="83"/>
      <c r="AJ33" s="86"/>
      <c r="AK33" s="84"/>
      <c r="AL33" s="85"/>
      <c r="AM33" s="87"/>
      <c r="AN33" s="84" t="s">
        <v>47</v>
      </c>
      <c r="AO33" s="83"/>
      <c r="AP33" s="86"/>
      <c r="AQ33" s="84"/>
      <c r="AR33" s="83"/>
      <c r="AS33" s="86"/>
      <c r="AT33" s="84"/>
      <c r="AU33" s="83"/>
      <c r="AV33" s="86"/>
      <c r="AW33" s="84"/>
      <c r="AX33" s="85"/>
      <c r="AY33" s="87"/>
      <c r="AZ33" s="84" t="s">
        <v>47</v>
      </c>
      <c r="BA33" s="83"/>
      <c r="BB33" s="86"/>
      <c r="BC33" s="84"/>
      <c r="BD33" s="83"/>
      <c r="BE33" s="86"/>
      <c r="BF33" s="84"/>
      <c r="BG33" s="83"/>
      <c r="BH33" s="86"/>
      <c r="BI33" s="88"/>
      <c r="BJ33" s="85"/>
      <c r="BK33" s="87"/>
      <c r="BL33" s="84" t="s">
        <v>47</v>
      </c>
      <c r="BM33" s="83"/>
      <c r="BN33" s="86"/>
      <c r="BO33" s="84"/>
    </row>
    <row r="34" spans="1:67" ht="15" hidden="1" customHeight="1" x14ac:dyDescent="0.25">
      <c r="A34" s="24" t="s">
        <v>48</v>
      </c>
      <c r="B34" s="25"/>
      <c r="C34" s="26"/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7"/>
      <c r="AH34" s="26"/>
      <c r="AI34" s="25"/>
      <c r="AJ34" s="27"/>
      <c r="AK34" s="26"/>
      <c r="AL34" s="25"/>
      <c r="AM34" s="27"/>
      <c r="AN34" s="26"/>
      <c r="AO34" s="25"/>
      <c r="AP34" s="27"/>
      <c r="AQ34" s="26"/>
      <c r="AR34" s="25"/>
      <c r="AS34" s="27"/>
      <c r="AT34" s="26"/>
      <c r="AU34" s="25"/>
      <c r="AV34" s="27"/>
      <c r="AW34" s="26"/>
      <c r="AX34" s="25"/>
      <c r="AY34" s="27"/>
      <c r="AZ34" s="26"/>
      <c r="BA34" s="25"/>
      <c r="BB34" s="27"/>
      <c r="BC34" s="26"/>
      <c r="BD34" s="25"/>
      <c r="BE34" s="27"/>
      <c r="BF34" s="26"/>
      <c r="BG34" s="25"/>
      <c r="BH34" s="27"/>
      <c r="BI34" s="28"/>
      <c r="BJ34" s="25"/>
      <c r="BK34" s="27"/>
      <c r="BL34" s="26"/>
      <c r="BM34" s="25"/>
      <c r="BN34" s="27"/>
      <c r="BO34" s="26"/>
    </row>
    <row r="35" spans="1:67" ht="16.5" hidden="1" customHeight="1" x14ac:dyDescent="0.25">
      <c r="A35" s="90" t="str">
        <f>gs_4300</f>
        <v>GS 4300 Foundations of Translation: The Role of the Professional Translator</v>
      </c>
      <c r="B35" s="91"/>
      <c r="C35" s="92">
        <v>1</v>
      </c>
      <c r="D35" s="91"/>
      <c r="E35" s="92"/>
      <c r="F35" s="91"/>
      <c r="G35" s="92">
        <v>1</v>
      </c>
      <c r="H35" s="91"/>
      <c r="I35" s="92"/>
      <c r="J35" s="91"/>
      <c r="K35" s="92">
        <v>1</v>
      </c>
      <c r="L35" s="91"/>
      <c r="M35" s="92"/>
      <c r="N35" s="91"/>
      <c r="O35" s="92"/>
      <c r="P35" s="91"/>
      <c r="Q35" s="92"/>
      <c r="R35" s="91"/>
      <c r="S35" s="92"/>
      <c r="T35" s="91"/>
      <c r="U35" s="92"/>
      <c r="V35" s="91"/>
      <c r="W35" s="92"/>
      <c r="X35" s="91"/>
      <c r="Y35" s="92"/>
      <c r="Z35" s="91"/>
      <c r="AA35" s="92"/>
      <c r="AB35" s="91"/>
      <c r="AC35" s="92"/>
      <c r="AD35" s="91"/>
      <c r="AE35" s="92"/>
      <c r="AF35" s="91"/>
      <c r="AG35" s="93"/>
      <c r="AH35" s="92"/>
      <c r="AI35" s="91"/>
      <c r="AJ35" s="93"/>
      <c r="AK35" s="92"/>
      <c r="AL35" s="91"/>
      <c r="AM35" s="93"/>
      <c r="AN35" s="92"/>
      <c r="AO35" s="91"/>
      <c r="AP35" s="93"/>
      <c r="AQ35" s="92"/>
      <c r="AR35" s="91"/>
      <c r="AS35" s="93"/>
      <c r="AT35" s="92"/>
      <c r="AU35" s="91"/>
      <c r="AV35" s="93"/>
      <c r="AW35" s="92"/>
      <c r="AX35" s="91"/>
      <c r="AY35" s="93"/>
      <c r="AZ35" s="92"/>
      <c r="BA35" s="91"/>
      <c r="BB35" s="93"/>
      <c r="BC35" s="92"/>
      <c r="BD35" s="91"/>
      <c r="BE35" s="93"/>
      <c r="BF35" s="92"/>
      <c r="BG35" s="91"/>
      <c r="BH35" s="93"/>
      <c r="BI35" s="94"/>
      <c r="BJ35" s="91"/>
      <c r="BK35" s="93"/>
      <c r="BL35" s="92"/>
      <c r="BM35" s="91"/>
      <c r="BN35" s="93"/>
      <c r="BO35" s="92"/>
    </row>
    <row r="36" spans="1:67" ht="16.5" hidden="1" customHeight="1" x14ac:dyDescent="0.25">
      <c r="A36" s="90" t="str">
        <f>gs_4310</f>
        <v>GS 4310 Foundations of Interpretation: The Role of the Professional Interpreter</v>
      </c>
      <c r="B36" s="91"/>
      <c r="C36" s="92"/>
      <c r="D36" s="91"/>
      <c r="E36" s="92">
        <v>1</v>
      </c>
      <c r="F36" s="91"/>
      <c r="G36" s="92"/>
      <c r="H36" s="91"/>
      <c r="I36" s="92">
        <v>1</v>
      </c>
      <c r="J36" s="91"/>
      <c r="K36" s="92"/>
      <c r="L36" s="91"/>
      <c r="M36" s="92"/>
      <c r="N36" s="91"/>
      <c r="O36" s="92"/>
      <c r="P36" s="91"/>
      <c r="Q36" s="92"/>
      <c r="R36" s="91"/>
      <c r="S36" s="92"/>
      <c r="T36" s="91"/>
      <c r="U36" s="92"/>
      <c r="V36" s="91"/>
      <c r="W36" s="92"/>
      <c r="X36" s="91"/>
      <c r="Y36" s="92"/>
      <c r="Z36" s="91"/>
      <c r="AA36" s="92"/>
      <c r="AB36" s="91"/>
      <c r="AC36" s="92"/>
      <c r="AD36" s="91"/>
      <c r="AE36" s="92"/>
      <c r="AF36" s="91"/>
      <c r="AG36" s="93"/>
      <c r="AH36" s="92"/>
      <c r="AI36" s="91"/>
      <c r="AJ36" s="93"/>
      <c r="AK36" s="92"/>
      <c r="AL36" s="91"/>
      <c r="AM36" s="93"/>
      <c r="AN36" s="92"/>
      <c r="AO36" s="91"/>
      <c r="AP36" s="93"/>
      <c r="AQ36" s="92"/>
      <c r="AR36" s="91"/>
      <c r="AS36" s="93"/>
      <c r="AT36" s="92"/>
      <c r="AU36" s="91"/>
      <c r="AV36" s="93"/>
      <c r="AW36" s="92"/>
      <c r="AX36" s="91"/>
      <c r="AY36" s="93"/>
      <c r="AZ36" s="92"/>
      <c r="BA36" s="91"/>
      <c r="BB36" s="93"/>
      <c r="BC36" s="92"/>
      <c r="BD36" s="91"/>
      <c r="BE36" s="93"/>
      <c r="BF36" s="92"/>
      <c r="BG36" s="91"/>
      <c r="BH36" s="93"/>
      <c r="BI36" s="94"/>
      <c r="BJ36" s="91"/>
      <c r="BK36" s="93"/>
      <c r="BL36" s="92"/>
      <c r="BM36" s="91"/>
      <c r="BN36" s="93"/>
      <c r="BO36" s="92"/>
    </row>
    <row r="37" spans="1:67" ht="16.5" hidden="1" customHeight="1" x14ac:dyDescent="0.25">
      <c r="A37" s="90" t="str">
        <f>gs_4311</f>
        <v>GS 4311 The Language Services Business for Translators &amp; Interpreters</v>
      </c>
      <c r="B37" s="91"/>
      <c r="C37" s="92">
        <v>1</v>
      </c>
      <c r="D37" s="91"/>
      <c r="E37" s="92"/>
      <c r="F37" s="91"/>
      <c r="G37" s="92">
        <v>1</v>
      </c>
      <c r="H37" s="91"/>
      <c r="I37" s="92"/>
      <c r="J37" s="91"/>
      <c r="K37" s="92">
        <v>1</v>
      </c>
      <c r="L37" s="91"/>
      <c r="M37" s="92"/>
      <c r="N37" s="91"/>
      <c r="O37" s="92"/>
      <c r="P37" s="91"/>
      <c r="Q37" s="92"/>
      <c r="R37" s="91"/>
      <c r="S37" s="92"/>
      <c r="T37" s="91"/>
      <c r="U37" s="92"/>
      <c r="V37" s="91"/>
      <c r="W37" s="92"/>
      <c r="X37" s="91"/>
      <c r="Y37" s="92"/>
      <c r="Z37" s="91"/>
      <c r="AA37" s="92"/>
      <c r="AB37" s="91"/>
      <c r="AC37" s="92"/>
      <c r="AD37" s="91"/>
      <c r="AE37" s="92"/>
      <c r="AF37" s="91"/>
      <c r="AG37" s="93"/>
      <c r="AH37" s="92"/>
      <c r="AI37" s="91"/>
      <c r="AJ37" s="93"/>
      <c r="AK37" s="92"/>
      <c r="AL37" s="91"/>
      <c r="AM37" s="93"/>
      <c r="AN37" s="92"/>
      <c r="AO37" s="91"/>
      <c r="AP37" s="93"/>
      <c r="AQ37" s="92"/>
      <c r="AR37" s="91"/>
      <c r="AS37" s="93"/>
      <c r="AT37" s="92"/>
      <c r="AU37" s="91"/>
      <c r="AV37" s="93"/>
      <c r="AW37" s="92"/>
      <c r="AX37" s="91"/>
      <c r="AY37" s="93"/>
      <c r="AZ37" s="92"/>
      <c r="BA37" s="91"/>
      <c r="BB37" s="93"/>
      <c r="BC37" s="92"/>
      <c r="BD37" s="91"/>
      <c r="BE37" s="93"/>
      <c r="BF37" s="92"/>
      <c r="BG37" s="91"/>
      <c r="BH37" s="93"/>
      <c r="BI37" s="94"/>
      <c r="BJ37" s="91"/>
      <c r="BK37" s="93"/>
      <c r="BL37" s="92"/>
      <c r="BM37" s="91"/>
      <c r="BN37" s="93"/>
      <c r="BO37" s="92"/>
    </row>
    <row r="38" spans="1:67" ht="16.5" hidden="1" customHeight="1" x14ac:dyDescent="0.25">
      <c r="A38" s="90" t="str">
        <f>gs_4301</f>
        <v>GS 4301 Written and Sight Translation for Translators and Interpreters</v>
      </c>
      <c r="B38" s="91"/>
      <c r="C38" s="92"/>
      <c r="D38" s="91"/>
      <c r="E38" s="92">
        <v>1</v>
      </c>
      <c r="F38" s="91"/>
      <c r="G38" s="92"/>
      <c r="H38" s="91"/>
      <c r="I38" s="92">
        <v>1</v>
      </c>
      <c r="J38" s="91"/>
      <c r="K38" s="92"/>
      <c r="L38" s="91"/>
      <c r="M38" s="92"/>
      <c r="N38" s="91"/>
      <c r="O38" s="92"/>
      <c r="P38" s="91"/>
      <c r="Q38" s="92"/>
      <c r="R38" s="91"/>
      <c r="S38" s="92"/>
      <c r="T38" s="91"/>
      <c r="U38" s="92"/>
      <c r="V38" s="91"/>
      <c r="W38" s="92"/>
      <c r="X38" s="91"/>
      <c r="Y38" s="92"/>
      <c r="Z38" s="91"/>
      <c r="AA38" s="92"/>
      <c r="AB38" s="91"/>
      <c r="AC38" s="92"/>
      <c r="AD38" s="91"/>
      <c r="AE38" s="92"/>
      <c r="AF38" s="91"/>
      <c r="AG38" s="93"/>
      <c r="AH38" s="92"/>
      <c r="AI38" s="91"/>
      <c r="AJ38" s="93"/>
      <c r="AK38" s="92"/>
      <c r="AL38" s="91"/>
      <c r="AM38" s="93"/>
      <c r="AN38" s="92"/>
      <c r="AO38" s="91"/>
      <c r="AP38" s="93"/>
      <c r="AQ38" s="92"/>
      <c r="AR38" s="91"/>
      <c r="AS38" s="93"/>
      <c r="AT38" s="92"/>
      <c r="AU38" s="91"/>
      <c r="AV38" s="93"/>
      <c r="AW38" s="92"/>
      <c r="AX38" s="91"/>
      <c r="AY38" s="93"/>
      <c r="AZ38" s="92"/>
      <c r="BA38" s="91"/>
      <c r="BB38" s="93"/>
      <c r="BC38" s="92"/>
      <c r="BD38" s="91"/>
      <c r="BE38" s="93"/>
      <c r="BF38" s="92"/>
      <c r="BG38" s="91"/>
      <c r="BH38" s="93"/>
      <c r="BI38" s="94"/>
      <c r="BJ38" s="91"/>
      <c r="BK38" s="93"/>
      <c r="BL38" s="92"/>
      <c r="BM38" s="91"/>
      <c r="BN38" s="93"/>
      <c r="BO38" s="92"/>
    </row>
    <row r="39" spans="1:67" ht="15" hidden="1" customHeight="1" x14ac:dyDescent="0.25">
      <c r="A39" s="24" t="s">
        <v>49</v>
      </c>
      <c r="B39" s="25"/>
      <c r="C39" s="26"/>
      <c r="D39" s="25"/>
      <c r="E39" s="26"/>
      <c r="F39" s="25"/>
      <c r="G39" s="26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/>
      <c r="S39" s="26"/>
      <c r="T39" s="25"/>
      <c r="U39" s="26"/>
      <c r="V39" s="25"/>
      <c r="W39" s="26"/>
      <c r="X39" s="25"/>
      <c r="Y39" s="26"/>
      <c r="Z39" s="25"/>
      <c r="AA39" s="26"/>
      <c r="AB39" s="25"/>
      <c r="AC39" s="26"/>
      <c r="AD39" s="25"/>
      <c r="AE39" s="26"/>
      <c r="AF39" s="25"/>
      <c r="AG39" s="27"/>
      <c r="AH39" s="26"/>
      <c r="AI39" s="25"/>
      <c r="AJ39" s="27"/>
      <c r="AK39" s="26"/>
      <c r="AL39" s="25"/>
      <c r="AM39" s="27"/>
      <c r="AN39" s="26"/>
      <c r="AO39" s="25"/>
      <c r="AP39" s="27"/>
      <c r="AQ39" s="26"/>
      <c r="AR39" s="25"/>
      <c r="AS39" s="27"/>
      <c r="AT39" s="26"/>
      <c r="AU39" s="25"/>
      <c r="AV39" s="27"/>
      <c r="AW39" s="26"/>
      <c r="AX39" s="25"/>
      <c r="AY39" s="27"/>
      <c r="AZ39" s="26"/>
      <c r="BA39" s="25"/>
      <c r="BB39" s="27"/>
      <c r="BC39" s="26"/>
      <c r="BD39" s="25"/>
      <c r="BE39" s="27"/>
      <c r="BF39" s="26"/>
      <c r="BG39" s="25"/>
      <c r="BH39" s="27"/>
      <c r="BI39" s="28"/>
      <c r="BJ39" s="25"/>
      <c r="BK39" s="27"/>
      <c r="BL39" s="26"/>
      <c r="BM39" s="25"/>
      <c r="BN39" s="27"/>
      <c r="BO39" s="26"/>
    </row>
    <row r="40" spans="1:67" ht="16.5" hidden="1" customHeight="1" x14ac:dyDescent="0.25">
      <c r="A40" s="95" t="str">
        <f>gs_4302</f>
        <v>GS 4302 Computer Aided Translation (CAT): An Introduction to Software for Translators</v>
      </c>
      <c r="B40" s="96"/>
      <c r="C40" s="97"/>
      <c r="D40" s="96"/>
      <c r="E40" s="97"/>
      <c r="F40" s="96"/>
      <c r="G40" s="97"/>
      <c r="H40" s="96"/>
      <c r="I40" s="97"/>
      <c r="J40" s="96"/>
      <c r="K40" s="97"/>
      <c r="L40" s="96"/>
      <c r="M40" s="97"/>
      <c r="N40" s="96"/>
      <c r="O40" s="97"/>
      <c r="P40" s="96"/>
      <c r="Q40" s="97"/>
      <c r="R40" s="96"/>
      <c r="S40" s="97"/>
      <c r="T40" s="96"/>
      <c r="U40" s="97"/>
      <c r="V40" s="96"/>
      <c r="W40" s="97"/>
      <c r="X40" s="96"/>
      <c r="Y40" s="97"/>
      <c r="Z40" s="96"/>
      <c r="AA40" s="97"/>
      <c r="AB40" s="96"/>
      <c r="AC40" s="97"/>
      <c r="AD40" s="96"/>
      <c r="AE40" s="97"/>
      <c r="AF40" s="96"/>
      <c r="AG40" s="98"/>
      <c r="AH40" s="97"/>
      <c r="AI40" s="96"/>
      <c r="AJ40" s="98"/>
      <c r="AK40" s="97"/>
      <c r="AL40" s="96"/>
      <c r="AM40" s="98"/>
      <c r="AN40" s="97"/>
      <c r="AO40" s="96"/>
      <c r="AP40" s="98"/>
      <c r="AQ40" s="97"/>
      <c r="AR40" s="96"/>
      <c r="AS40" s="98"/>
      <c r="AT40" s="97"/>
      <c r="AU40" s="96"/>
      <c r="AV40" s="98"/>
      <c r="AW40" s="97"/>
      <c r="AX40" s="96"/>
      <c r="AY40" s="98"/>
      <c r="AZ40" s="97"/>
      <c r="BA40" s="96"/>
      <c r="BB40" s="98"/>
      <c r="BC40" s="97"/>
      <c r="BD40" s="96"/>
      <c r="BE40" s="98"/>
      <c r="BF40" s="97"/>
      <c r="BG40" s="96"/>
      <c r="BH40" s="98"/>
      <c r="BI40" s="99"/>
      <c r="BJ40" s="96"/>
      <c r="BK40" s="98"/>
      <c r="BL40" s="97"/>
      <c r="BM40" s="96"/>
      <c r="BN40" s="98"/>
      <c r="BO40" s="97"/>
    </row>
    <row r="41" spans="1:67" ht="16.5" hidden="1" customHeight="1" x14ac:dyDescent="0.25">
      <c r="A41" s="100" t="str">
        <f>gs_4304</f>
        <v>GS 4304 Introduction to Legal Translation</v>
      </c>
      <c r="B41" s="96"/>
      <c r="C41" s="97">
        <v>1</v>
      </c>
      <c r="D41" s="96"/>
      <c r="E41" s="97"/>
      <c r="F41" s="96"/>
      <c r="G41" s="97"/>
      <c r="H41" s="96"/>
      <c r="I41" s="97">
        <v>1</v>
      </c>
      <c r="J41" s="96"/>
      <c r="K41" s="97"/>
      <c r="L41" s="96"/>
      <c r="M41" s="97"/>
      <c r="N41" s="96"/>
      <c r="O41" s="97"/>
      <c r="P41" s="96"/>
      <c r="Q41" s="97"/>
      <c r="R41" s="96"/>
      <c r="S41" s="97"/>
      <c r="T41" s="96"/>
      <c r="U41" s="97"/>
      <c r="V41" s="96"/>
      <c r="W41" s="97"/>
      <c r="X41" s="96"/>
      <c r="Y41" s="97"/>
      <c r="Z41" s="96"/>
      <c r="AA41" s="97"/>
      <c r="AB41" s="96"/>
      <c r="AC41" s="97"/>
      <c r="AD41" s="96"/>
      <c r="AE41" s="97"/>
      <c r="AF41" s="96"/>
      <c r="AG41" s="98"/>
      <c r="AH41" s="97"/>
      <c r="AI41" s="96"/>
      <c r="AJ41" s="98"/>
      <c r="AK41" s="97"/>
      <c r="AL41" s="96"/>
      <c r="AM41" s="98"/>
      <c r="AN41" s="97"/>
      <c r="AO41" s="96"/>
      <c r="AP41" s="98"/>
      <c r="AQ41" s="97"/>
      <c r="AR41" s="96"/>
      <c r="AS41" s="98"/>
      <c r="AT41" s="97"/>
      <c r="AU41" s="96"/>
      <c r="AV41" s="98"/>
      <c r="AW41" s="97"/>
      <c r="AX41" s="96"/>
      <c r="AY41" s="98"/>
      <c r="AZ41" s="97"/>
      <c r="BA41" s="96"/>
      <c r="BB41" s="98"/>
      <c r="BC41" s="97"/>
      <c r="BD41" s="96"/>
      <c r="BE41" s="98"/>
      <c r="BF41" s="97"/>
      <c r="BG41" s="96"/>
      <c r="BH41" s="98"/>
      <c r="BI41" s="99"/>
      <c r="BJ41" s="96"/>
      <c r="BK41" s="98"/>
      <c r="BL41" s="97"/>
      <c r="BM41" s="96"/>
      <c r="BN41" s="98"/>
      <c r="BO41" s="97"/>
    </row>
    <row r="42" spans="1:67" ht="16.5" hidden="1" customHeight="1" x14ac:dyDescent="0.25">
      <c r="A42" s="100" t="str">
        <f>gs_4305</f>
        <v>GS 4305 Localization and Translation of Software and Web Pages</v>
      </c>
      <c r="B42" s="96"/>
      <c r="C42" s="97"/>
      <c r="D42" s="96"/>
      <c r="E42" s="97">
        <v>1</v>
      </c>
      <c r="F42" s="96">
        <v>1</v>
      </c>
      <c r="G42" s="97" t="s">
        <v>33</v>
      </c>
      <c r="H42" s="96"/>
      <c r="I42" s="97"/>
      <c r="J42" s="96"/>
      <c r="K42" s="97">
        <v>1</v>
      </c>
      <c r="L42" s="96"/>
      <c r="M42" s="97"/>
      <c r="N42" s="96"/>
      <c r="O42" s="97"/>
      <c r="P42" s="96"/>
      <c r="Q42" s="97"/>
      <c r="R42" s="96"/>
      <c r="S42" s="97"/>
      <c r="T42" s="96"/>
      <c r="U42" s="97"/>
      <c r="V42" s="96"/>
      <c r="W42" s="97"/>
      <c r="X42" s="96"/>
      <c r="Y42" s="97"/>
      <c r="Z42" s="96"/>
      <c r="AA42" s="97"/>
      <c r="AB42" s="96"/>
      <c r="AC42" s="97"/>
      <c r="AD42" s="96"/>
      <c r="AE42" s="97"/>
      <c r="AF42" s="96"/>
      <c r="AG42" s="98"/>
      <c r="AH42" s="97"/>
      <c r="AI42" s="96"/>
      <c r="AJ42" s="98"/>
      <c r="AK42" s="97"/>
      <c r="AL42" s="96"/>
      <c r="AM42" s="98"/>
      <c r="AN42" s="97"/>
      <c r="AO42" s="96"/>
      <c r="AP42" s="98"/>
      <c r="AQ42" s="97"/>
      <c r="AR42" s="96"/>
      <c r="AS42" s="98"/>
      <c r="AT42" s="97"/>
      <c r="AU42" s="96"/>
      <c r="AV42" s="98"/>
      <c r="AW42" s="97"/>
      <c r="AX42" s="96"/>
      <c r="AY42" s="98"/>
      <c r="AZ42" s="97"/>
      <c r="BA42" s="96"/>
      <c r="BB42" s="98"/>
      <c r="BC42" s="97"/>
      <c r="BD42" s="96"/>
      <c r="BE42" s="98"/>
      <c r="BF42" s="97"/>
      <c r="BG42" s="96"/>
      <c r="BH42" s="98"/>
      <c r="BI42" s="99"/>
      <c r="BJ42" s="96"/>
      <c r="BK42" s="98"/>
      <c r="BL42" s="97"/>
      <c r="BM42" s="96"/>
      <c r="BN42" s="98"/>
      <c r="BO42" s="97"/>
    </row>
    <row r="43" spans="1:67" ht="16.5" hidden="1" customHeight="1" x14ac:dyDescent="0.25">
      <c r="A43" s="95" t="str">
        <f>gs_4306</f>
        <v>GS 4306 Translation of Medical Texts for the Health Care Industry</v>
      </c>
      <c r="B43" s="96"/>
      <c r="C43" s="97"/>
      <c r="D43" s="96"/>
      <c r="E43" s="97"/>
      <c r="F43" s="96"/>
      <c r="G43" s="97"/>
      <c r="H43" s="96"/>
      <c r="I43" s="97"/>
      <c r="J43" s="96"/>
      <c r="K43" s="97"/>
      <c r="L43" s="96"/>
      <c r="M43" s="97"/>
      <c r="N43" s="96"/>
      <c r="O43" s="97"/>
      <c r="P43" s="96"/>
      <c r="Q43" s="97"/>
      <c r="R43" s="96"/>
      <c r="S43" s="97"/>
      <c r="T43" s="96"/>
      <c r="U43" s="97"/>
      <c r="V43" s="96"/>
      <c r="W43" s="97"/>
      <c r="X43" s="96"/>
      <c r="Y43" s="97"/>
      <c r="Z43" s="96"/>
      <c r="AA43" s="97"/>
      <c r="AB43" s="96"/>
      <c r="AC43" s="97"/>
      <c r="AD43" s="96"/>
      <c r="AE43" s="97"/>
      <c r="AF43" s="96"/>
      <c r="AG43" s="98"/>
      <c r="AH43" s="97"/>
      <c r="AI43" s="96"/>
      <c r="AJ43" s="98"/>
      <c r="AK43" s="97"/>
      <c r="AL43" s="96"/>
      <c r="AM43" s="98"/>
      <c r="AN43" s="97"/>
      <c r="AO43" s="96"/>
      <c r="AP43" s="98"/>
      <c r="AQ43" s="97"/>
      <c r="AR43" s="96"/>
      <c r="AS43" s="98"/>
      <c r="AT43" s="97"/>
      <c r="AU43" s="96"/>
      <c r="AV43" s="98"/>
      <c r="AW43" s="97"/>
      <c r="AX43" s="96"/>
      <c r="AY43" s="98"/>
      <c r="AZ43" s="97"/>
      <c r="BA43" s="96"/>
      <c r="BB43" s="98"/>
      <c r="BC43" s="97"/>
      <c r="BD43" s="96"/>
      <c r="BE43" s="98"/>
      <c r="BF43" s="97"/>
      <c r="BG43" s="96"/>
      <c r="BH43" s="98"/>
      <c r="BI43" s="99"/>
      <c r="BJ43" s="96"/>
      <c r="BK43" s="98"/>
      <c r="BL43" s="97"/>
      <c r="BM43" s="96"/>
      <c r="BN43" s="98"/>
      <c r="BO43" s="97"/>
    </row>
    <row r="44" spans="1:67" ht="16.5" hidden="1" customHeight="1" x14ac:dyDescent="0.25">
      <c r="A44" s="100" t="str">
        <f>gs_4307</f>
        <v>GS 4307 Translation Project Management</v>
      </c>
      <c r="B44" s="96"/>
      <c r="C44" s="97"/>
      <c r="D44" s="96"/>
      <c r="E44" s="97">
        <v>1</v>
      </c>
      <c r="F44" s="96"/>
      <c r="G44" s="97"/>
      <c r="H44" s="96"/>
      <c r="I44" s="97"/>
      <c r="J44" s="96"/>
      <c r="K44" s="97">
        <v>1</v>
      </c>
      <c r="L44" s="96"/>
      <c r="M44" s="97"/>
      <c r="N44" s="96"/>
      <c r="O44" s="97"/>
      <c r="P44" s="96"/>
      <c r="Q44" s="97"/>
      <c r="R44" s="96"/>
      <c r="S44" s="97"/>
      <c r="T44" s="96"/>
      <c r="U44" s="97"/>
      <c r="V44" s="96"/>
      <c r="W44" s="97"/>
      <c r="X44" s="96"/>
      <c r="Y44" s="97"/>
      <c r="Z44" s="96"/>
      <c r="AA44" s="97"/>
      <c r="AB44" s="96"/>
      <c r="AC44" s="97"/>
      <c r="AD44" s="96"/>
      <c r="AE44" s="97"/>
      <c r="AF44" s="96"/>
      <c r="AG44" s="98"/>
      <c r="AH44" s="97"/>
      <c r="AI44" s="96"/>
      <c r="AJ44" s="98"/>
      <c r="AK44" s="97"/>
      <c r="AL44" s="96"/>
      <c r="AM44" s="98"/>
      <c r="AN44" s="97"/>
      <c r="AO44" s="96"/>
      <c r="AP44" s="98"/>
      <c r="AQ44" s="97"/>
      <c r="AR44" s="96"/>
      <c r="AS44" s="98"/>
      <c r="AT44" s="97"/>
      <c r="AU44" s="96"/>
      <c r="AV44" s="98"/>
      <c r="AW44" s="97"/>
      <c r="AX44" s="96"/>
      <c r="AY44" s="98"/>
      <c r="AZ44" s="97"/>
      <c r="BA44" s="96"/>
      <c r="BB44" s="98"/>
      <c r="BC44" s="97"/>
      <c r="BD44" s="96"/>
      <c r="BE44" s="98"/>
      <c r="BF44" s="97"/>
      <c r="BG44" s="96"/>
      <c r="BH44" s="98"/>
      <c r="BI44" s="99"/>
      <c r="BJ44" s="96"/>
      <c r="BK44" s="98"/>
      <c r="BL44" s="97"/>
      <c r="BM44" s="96"/>
      <c r="BN44" s="98"/>
      <c r="BO44" s="97"/>
    </row>
    <row r="45" spans="1:67" ht="15" hidden="1" customHeight="1" x14ac:dyDescent="0.25">
      <c r="A45" s="24" t="s">
        <v>50</v>
      </c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/>
      <c r="U45" s="26"/>
      <c r="V45" s="25"/>
      <c r="W45" s="26"/>
      <c r="X45" s="25"/>
      <c r="Y45" s="26"/>
      <c r="Z45" s="25"/>
      <c r="AA45" s="26"/>
      <c r="AB45" s="25"/>
      <c r="AC45" s="26"/>
      <c r="AD45" s="25"/>
      <c r="AE45" s="26"/>
      <c r="AF45" s="25"/>
      <c r="AG45" s="27"/>
      <c r="AH45" s="26"/>
      <c r="AI45" s="25"/>
      <c r="AJ45" s="27"/>
      <c r="AK45" s="26"/>
      <c r="AL45" s="25"/>
      <c r="AM45" s="27"/>
      <c r="AN45" s="26"/>
      <c r="AO45" s="25"/>
      <c r="AP45" s="27"/>
      <c r="AQ45" s="26"/>
      <c r="AR45" s="25"/>
      <c r="AS45" s="27"/>
      <c r="AT45" s="26"/>
      <c r="AU45" s="25"/>
      <c r="AV45" s="27"/>
      <c r="AW45" s="26"/>
      <c r="AX45" s="25"/>
      <c r="AY45" s="27"/>
      <c r="AZ45" s="26"/>
      <c r="BA45" s="25"/>
      <c r="BB45" s="27"/>
      <c r="BC45" s="26"/>
      <c r="BD45" s="25"/>
      <c r="BE45" s="27"/>
      <c r="BF45" s="26"/>
      <c r="BG45" s="25"/>
      <c r="BH45" s="27"/>
      <c r="BI45" s="28"/>
      <c r="BJ45" s="25"/>
      <c r="BK45" s="27"/>
      <c r="BL45" s="26"/>
      <c r="BM45" s="25"/>
      <c r="BN45" s="27"/>
      <c r="BO45" s="26"/>
    </row>
    <row r="46" spans="1:67" ht="16.5" hidden="1" customHeight="1" x14ac:dyDescent="0.25">
      <c r="A46" s="101" t="str">
        <f>gs_4315</f>
        <v>GS 4315 Interpreting for Health Care</v>
      </c>
      <c r="B46" s="102"/>
      <c r="C46" s="103">
        <v>1</v>
      </c>
      <c r="D46" s="102"/>
      <c r="E46" s="103"/>
      <c r="F46" s="102"/>
      <c r="G46" s="103"/>
      <c r="H46" s="102"/>
      <c r="I46" s="103">
        <v>1</v>
      </c>
      <c r="J46" s="102" t="s">
        <v>33</v>
      </c>
      <c r="K46" s="103"/>
      <c r="L46" s="102"/>
      <c r="M46" s="103"/>
      <c r="N46" s="102"/>
      <c r="O46" s="103"/>
      <c r="P46" s="102"/>
      <c r="Q46" s="103"/>
      <c r="R46" s="102"/>
      <c r="S46" s="103"/>
      <c r="T46" s="102"/>
      <c r="U46" s="103"/>
      <c r="V46" s="102"/>
      <c r="W46" s="103"/>
      <c r="X46" s="102"/>
      <c r="Y46" s="103"/>
      <c r="Z46" s="102"/>
      <c r="AA46" s="103"/>
      <c r="AB46" s="102"/>
      <c r="AC46" s="103"/>
      <c r="AD46" s="102"/>
      <c r="AE46" s="103"/>
      <c r="AF46" s="102"/>
      <c r="AG46" s="104"/>
      <c r="AH46" s="103"/>
      <c r="AI46" s="102"/>
      <c r="AJ46" s="104"/>
      <c r="AK46" s="103"/>
      <c r="AL46" s="102"/>
      <c r="AM46" s="104"/>
      <c r="AN46" s="103"/>
      <c r="AO46" s="102"/>
      <c r="AP46" s="104"/>
      <c r="AQ46" s="103"/>
      <c r="AR46" s="102"/>
      <c r="AS46" s="104"/>
      <c r="AT46" s="103"/>
      <c r="AU46" s="102"/>
      <c r="AV46" s="104"/>
      <c r="AW46" s="103"/>
      <c r="AX46" s="102"/>
      <c r="AY46" s="104"/>
      <c r="AZ46" s="103"/>
      <c r="BA46" s="102"/>
      <c r="BB46" s="104"/>
      <c r="BC46" s="103"/>
      <c r="BD46" s="102"/>
      <c r="BE46" s="104"/>
      <c r="BF46" s="103"/>
      <c r="BG46" s="102"/>
      <c r="BH46" s="104"/>
      <c r="BI46" s="105"/>
      <c r="BJ46" s="102"/>
      <c r="BK46" s="104"/>
      <c r="BL46" s="103"/>
      <c r="BM46" s="102"/>
      <c r="BN46" s="104"/>
      <c r="BO46" s="103"/>
    </row>
    <row r="47" spans="1:67" ht="16.5" hidden="1" customHeight="1" x14ac:dyDescent="0.25">
      <c r="A47" s="106" t="str">
        <f>gs_4316</f>
        <v>GS 4316 Interpreting in the U.S. Court System</v>
      </c>
      <c r="B47" s="107"/>
      <c r="C47" s="108"/>
      <c r="D47" s="107"/>
      <c r="E47" s="108"/>
      <c r="F47" s="107"/>
      <c r="G47" s="108">
        <v>1</v>
      </c>
      <c r="H47" s="107"/>
      <c r="I47" s="108"/>
      <c r="J47" s="107"/>
      <c r="K47" s="108"/>
      <c r="L47" s="107"/>
      <c r="M47" s="108"/>
      <c r="N47" s="107"/>
      <c r="O47" s="108"/>
      <c r="P47" s="107"/>
      <c r="Q47" s="108"/>
      <c r="R47" s="107"/>
      <c r="S47" s="108"/>
      <c r="T47" s="107"/>
      <c r="U47" s="108"/>
      <c r="V47" s="107"/>
      <c r="W47" s="108"/>
      <c r="X47" s="107"/>
      <c r="Y47" s="108"/>
      <c r="Z47" s="107"/>
      <c r="AA47" s="108"/>
      <c r="AB47" s="107"/>
      <c r="AC47" s="108"/>
      <c r="AD47" s="107"/>
      <c r="AE47" s="108"/>
      <c r="AF47" s="107"/>
      <c r="AG47" s="109"/>
      <c r="AH47" s="108"/>
      <c r="AI47" s="107"/>
      <c r="AJ47" s="109"/>
      <c r="AK47" s="108"/>
      <c r="AL47" s="107"/>
      <c r="AM47" s="109"/>
      <c r="AN47" s="108"/>
      <c r="AO47" s="107"/>
      <c r="AP47" s="109"/>
      <c r="AQ47" s="108"/>
      <c r="AR47" s="107"/>
      <c r="AS47" s="109"/>
      <c r="AT47" s="108"/>
      <c r="AU47" s="107"/>
      <c r="AV47" s="109"/>
      <c r="AW47" s="108"/>
      <c r="AX47" s="107"/>
      <c r="AY47" s="109"/>
      <c r="AZ47" s="108"/>
      <c r="BA47" s="107"/>
      <c r="BB47" s="109"/>
      <c r="BC47" s="108"/>
      <c r="BD47" s="107"/>
      <c r="BE47" s="109"/>
      <c r="BF47" s="108"/>
      <c r="BG47" s="107"/>
      <c r="BH47" s="109"/>
      <c r="BI47" s="110"/>
      <c r="BJ47" s="107"/>
      <c r="BK47" s="109"/>
      <c r="BL47" s="108"/>
      <c r="BM47" s="107"/>
      <c r="BN47" s="109"/>
      <c r="BO47" s="108"/>
    </row>
    <row r="48" spans="1:67" ht="15" customHeight="1" x14ac:dyDescent="0.25"/>
    <row r="49" spans="1:61" ht="15" customHeight="1" x14ac:dyDescent="0.25">
      <c r="A49" t="s">
        <v>51</v>
      </c>
      <c r="H49" s="111"/>
      <c r="I49" s="111"/>
      <c r="J49" s="111"/>
      <c r="K49" s="111"/>
      <c r="P49" s="111"/>
      <c r="Q49" s="111"/>
      <c r="R49" s="111"/>
      <c r="S49" s="111"/>
      <c r="X49" s="111"/>
      <c r="Y49" s="111"/>
      <c r="Z49" s="111"/>
      <c r="AA49" s="111"/>
      <c r="AF49" s="111"/>
      <c r="AG49" s="111"/>
      <c r="AH49" s="111"/>
      <c r="AI49" s="111"/>
      <c r="AJ49" s="111"/>
      <c r="AK49" s="111"/>
      <c r="AR49" s="111"/>
      <c r="AS49" s="111"/>
      <c r="AT49" s="111"/>
      <c r="AU49" s="111"/>
      <c r="AV49" s="111"/>
      <c r="AW49" s="111"/>
      <c r="BD49" s="111"/>
      <c r="BE49" s="111"/>
      <c r="BF49" s="111"/>
      <c r="BG49" s="111"/>
      <c r="BH49" s="111"/>
      <c r="BI49" s="111"/>
    </row>
    <row r="50" spans="1:61" ht="15" customHeight="1" x14ac:dyDescent="0.25">
      <c r="A50" s="112" t="s">
        <v>52</v>
      </c>
      <c r="B50" s="113"/>
      <c r="C50" s="113"/>
      <c r="D50" s="113"/>
      <c r="E50" s="113"/>
      <c r="G50" s="113"/>
    </row>
    <row r="51" spans="1:61" ht="15" customHeight="1" x14ac:dyDescent="0.25">
      <c r="A51" s="112" t="s">
        <v>53</v>
      </c>
      <c r="B51" s="113"/>
      <c r="C51" s="113"/>
      <c r="D51" s="113"/>
      <c r="E51" s="113"/>
      <c r="G51" s="113"/>
    </row>
    <row r="52" spans="1:61" ht="15" customHeight="1" x14ac:dyDescent="0.25">
      <c r="A52" t="s">
        <v>54</v>
      </c>
    </row>
    <row r="53" spans="1:61" ht="15" customHeight="1" x14ac:dyDescent="0.25"/>
  </sheetData>
  <mergeCells count="41">
    <mergeCell ref="J1:K1"/>
    <mergeCell ref="A1:A2"/>
    <mergeCell ref="B1:C1"/>
    <mergeCell ref="D1:E1"/>
    <mergeCell ref="F1:G1"/>
    <mergeCell ref="H1:I1"/>
    <mergeCell ref="AI1:A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H1"/>
    <mergeCell ref="BD1:BF1"/>
    <mergeCell ref="BG1:BI1"/>
    <mergeCell ref="BJ1:BL1"/>
    <mergeCell ref="BM1:BO1"/>
    <mergeCell ref="AD11:AE11"/>
    <mergeCell ref="AF11:AH11"/>
    <mergeCell ref="AI11:AK11"/>
    <mergeCell ref="AL11:AN11"/>
    <mergeCell ref="AO11:AQ11"/>
    <mergeCell ref="AR11:AT11"/>
    <mergeCell ref="AL1:AN1"/>
    <mergeCell ref="AO1:AQ1"/>
    <mergeCell ref="AR1:AT1"/>
    <mergeCell ref="AU1:AW1"/>
    <mergeCell ref="AX1:AZ1"/>
    <mergeCell ref="BA1:BC1"/>
    <mergeCell ref="BM11:BO11"/>
    <mergeCell ref="AU11:AW11"/>
    <mergeCell ref="AX11:AZ11"/>
    <mergeCell ref="BA11:BC11"/>
    <mergeCell ref="BD11:BF11"/>
    <mergeCell ref="BG11:BI11"/>
    <mergeCell ref="BJ11:BL11"/>
  </mergeCells>
  <hyperlinks>
    <hyperlink ref="A35" r:id="rId1" display="https://universitycollege.du.edu/courses/coursesdetail.cfm?degreecode=gs&amp;coursenum=4300" xr:uid="{D3E61311-4206-472D-96CA-A04D65420751}"/>
    <hyperlink ref="A36" r:id="rId2" display="https://universitycollege.du.edu/courses/coursesdetail.cfm?degreecode=gs&amp;coursenum=4310" xr:uid="{6BD8F93B-252B-4007-81CF-C4B27579AEDB}"/>
    <hyperlink ref="A37" r:id="rId3" display="https://universitycollege.du.edu/courses/coursesdetail.cfm?degreecode=gs&amp;coursenum=4311" xr:uid="{03AA6308-952C-4BA5-B8B5-AC5AAC5BB8FE}"/>
    <hyperlink ref="A38" r:id="rId4" display="https://universitycollege.du.edu/courses/coursesdetail.cfm?degreecode=gs&amp;coursenum=4301" xr:uid="{D4913B6E-897A-4B21-A829-FC17BD67EC26}"/>
    <hyperlink ref="A40" r:id="rId5" display="https://universitycollege.du.edu/courses/coursesdetail.cfm?degreecode=gs&amp;coursenum=4302" xr:uid="{60CE49B0-44B7-4053-BDE7-588252D6BCD7}"/>
    <hyperlink ref="A41" r:id="rId6" display="https://universitycollege.du.edu/courses/coursesdetail.cfm?degreecode=gs&amp;coursenum=4304" xr:uid="{6E2B8CEF-CA8F-448D-B80E-3EC24DF215DD}"/>
    <hyperlink ref="A42" r:id="rId7" display="https://universitycollege.du.edu/courses/coursesdetail.cfm?degreecode=gs&amp;coursenum=4305" xr:uid="{5ABDDAF4-2E1E-405F-B02A-265636A656F1}"/>
    <hyperlink ref="A43" r:id="rId8" display="https://universitycollege.du.edu/courses/coursesdetail.cfm?degreecode=gs&amp;coursenum=4306" xr:uid="{3CA6082D-B6D4-4F38-9991-CD3D7EB9D4D3}"/>
    <hyperlink ref="A44" r:id="rId9" display="https://universitycollege.du.edu/courses/coursesdetail.cfm?degreecode=gs&amp;coursenum=4307" xr:uid="{6C6FE9BC-57E6-4BDB-9D1B-A4A398DA81D8}"/>
    <hyperlink ref="A46" r:id="rId10" display="https://universitycollege.du.edu/courses/coursesdetail.cfm?degreecode=gs&amp;coursenum=4315" xr:uid="{346001E1-A356-4F49-A07E-97CD2A9B1601}"/>
    <hyperlink ref="A47" r:id="rId11" display="https://universitycollege.du.edu/courses/coursesdetail.cfm?degreecode=gs&amp;coursenum=4316" xr:uid="{2D2AC35F-DB92-499F-8AA3-5DD42C6F47E7}"/>
  </hyperlinks>
  <pageMargins left="0.7" right="0.7" top="0.75" bottom="0.75" header="0.3" footer="0.3"/>
  <pageSetup paperSize="3" scale="76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2024-01-17T19:23:54Z</dcterms:created>
  <dcterms:modified xsi:type="dcterms:W3CDTF">2024-03-14T19:00:37Z</dcterms:modified>
</cp:coreProperties>
</file>